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720" tabRatio="850" firstSheet="4" activeTab="12"/>
  </bookViews>
  <sheets>
    <sheet name="Wnioskodawca" sheetId="1" r:id="rId1"/>
    <sheet name="Wskaźniki" sheetId="2" r:id="rId2"/>
    <sheet name="Grupy_docelowe" sheetId="3" r:id="rId3"/>
    <sheet name="Ryzyko" sheetId="4" r:id="rId4"/>
    <sheet name="Krótki_opis_projektu" sheetId="5" r:id="rId5"/>
    <sheet name="Zadania" sheetId="6" r:id="rId6"/>
    <sheet name="Kwoty_ryczałtowe" sheetId="7" r:id="rId7"/>
    <sheet name="Potencjał" sheetId="8" r:id="rId8"/>
    <sheet name="Budżet_ogółem" sheetId="9" r:id="rId9"/>
    <sheet name="Budżet_szczegółowy" sheetId="10" r:id="rId10"/>
    <sheet name="Uzasadnienie_kosztów" sheetId="11" r:id="rId11"/>
    <sheet name="Harmonogram" sheetId="12" r:id="rId12"/>
    <sheet name="Oświadczenia" sheetId="13" r:id="rId13"/>
  </sheets>
  <definedNames>
    <definedName name="IX.1_Aktywna_integracja_osób_zagrożonych_ubóstwem_lub_wykluczeniem_społecznym">'Wnioskodawca'!$A$446:$A$447</definedName>
    <definedName name="IX.2_Usługi_na_rzecz_osób_zagrożonych_ubóstwem_lub_wykluczeniem_społecznym">'Wnioskodawca'!$A$448:$A$449</definedName>
    <definedName name="IX.3_Rozwój_ekonomii_społecznej">'Wnioskodawca'!$A$450:$A$451</definedName>
    <definedName name="IX_Włączenie_społeczne">'Wnioskodawca'!$A$440:$A$442</definedName>
    <definedName name="Kosztypośrednie">#REF!</definedName>
    <definedName name="_xlnm.Print_Area" localSheetId="8">'Budżet_ogółem'!$A$2:$L$42</definedName>
    <definedName name="_xlnm.Print_Area" localSheetId="9">'Budżet_szczegółowy'!$A$1:$V$175</definedName>
    <definedName name="_xlnm.Print_Area" localSheetId="2">'Grupy_docelowe'!$A$2:$M$29</definedName>
    <definedName name="_xlnm.Print_Area" localSheetId="11">'Harmonogram'!$A$2:$V$40</definedName>
    <definedName name="_xlnm.Print_Area" localSheetId="4">'Krótki_opis_projektu'!$A$2:$L$9</definedName>
    <definedName name="_xlnm.Print_Area" localSheetId="6">'Kwoty_ryczałtowe'!$A$2:$M$31</definedName>
    <definedName name="_xlnm.Print_Area" localSheetId="12">'Oświadczenia'!$A$1:$M$58</definedName>
    <definedName name="_xlnm.Print_Area" localSheetId="7">'Potencjał'!$A$2:$M$34</definedName>
    <definedName name="_xlnm.Print_Area" localSheetId="3">'Ryzyko'!$A$2:$M$53</definedName>
    <definedName name="_xlnm.Print_Area" localSheetId="10">'Uzasadnienie_kosztów'!$A$2:$Q$251</definedName>
    <definedName name="_xlnm.Print_Area" localSheetId="0">'Wnioskodawca'!$A$1:$L$76</definedName>
    <definedName name="_xlnm.Print_Area" localSheetId="1">'Wskaźniki'!$A$2:$L$81</definedName>
    <definedName name="_xlnm.Print_Area" localSheetId="5">'Zadania'!$A$2:$K$105</definedName>
    <definedName name="procent">'Budżet_ogółem'!$Q$24:$Q$31</definedName>
    <definedName name="VIII.3_Wsparcie_przedsiębiorczości">'Wnioskodawca'!$A$443:$A$445</definedName>
    <definedName name="VIII_Zatrudnienie">'Wnioskodawca'!$A$437:$A$439</definedName>
    <definedName name="zadanie1">'Budżet_szczegółowy'!$B$8:$B$22</definedName>
  </definedNames>
  <calcPr fullCalcOnLoad="1"/>
</workbook>
</file>

<file path=xl/sharedStrings.xml><?xml version="1.0" encoding="utf-8"?>
<sst xmlns="http://schemas.openxmlformats.org/spreadsheetml/2006/main" count="869" uniqueCount="524">
  <si>
    <t xml:space="preserve">Zadanie 3 - </t>
  </si>
  <si>
    <t>Zadanie 4 -</t>
  </si>
  <si>
    <t xml:space="preserve">Zadanie 5 - </t>
  </si>
  <si>
    <t xml:space="preserve">Zadanie 6 - </t>
  </si>
  <si>
    <t xml:space="preserve">Zadanie 7 - </t>
  </si>
  <si>
    <t xml:space="preserve">Zadanie 8 - </t>
  </si>
  <si>
    <t>Zadanie 9 -</t>
  </si>
  <si>
    <t>Zadanie 10 -</t>
  </si>
  <si>
    <t>rozpoczęcie</t>
  </si>
  <si>
    <t>zakończenie rok_mies</t>
  </si>
  <si>
    <t>rozpoczęcie rok_mies</t>
  </si>
  <si>
    <t>wkład prywatny</t>
  </si>
  <si>
    <t>instytucje gospodarki budżetowej,</t>
  </si>
  <si>
    <t>związki zawodowe rolników indywidualnych,</t>
  </si>
  <si>
    <t>towarzystwa reasekuracji wzajemnej,</t>
  </si>
  <si>
    <t>główne oddziały zagranicznych zakładów reasekuracji,</t>
  </si>
  <si>
    <t>główne oddziały zagranicznych oddziałów ubezpieczeń,</t>
  </si>
  <si>
    <t>ogólnokrajowe zrzeszenia międzybranżowe,</t>
  </si>
  <si>
    <t>ogólnokrajowe związki międzybranżowe,</t>
  </si>
  <si>
    <t>spółdzielnie,</t>
  </si>
  <si>
    <t>jednostki badawczo-rozwojowe</t>
  </si>
  <si>
    <t>spółdzielnie europejskie,</t>
  </si>
  <si>
    <t>związki rolników, kółek i organizacji rolniczych</t>
  </si>
  <si>
    <t>związki rolniczych zrzeszeń branżowych</t>
  </si>
  <si>
    <t>samodzielne publiczne zakłady opieki zdrowotnej</t>
  </si>
  <si>
    <t>cechy rzemieślnicze</t>
  </si>
  <si>
    <t>fundacje</t>
  </si>
  <si>
    <t>izby rzemieślnicze</t>
  </si>
  <si>
    <t>Związek Rzemiosła Polskiego</t>
  </si>
  <si>
    <t>stowarzyszenia</t>
  </si>
  <si>
    <t>związki stowarzyszeń</t>
  </si>
  <si>
    <t>stowarzyszenia kultury fizycznej</t>
  </si>
  <si>
    <t>związki sportowe</t>
  </si>
  <si>
    <t>polskie związki sportowe</t>
  </si>
  <si>
    <t>inne organizacje społeczne lub zawodowe</t>
  </si>
  <si>
    <t>kolumny transportu sanitarnego</t>
  </si>
  <si>
    <t>stowarzyszenia kultury fizycznej o zasięgu ogólnokrajowym</t>
  </si>
  <si>
    <t>zrzeszenia handlu i usług</t>
  </si>
  <si>
    <t>zrzeszenia transportu</t>
  </si>
  <si>
    <t>instytuty badawcze</t>
  </si>
  <si>
    <t>Przewidywana liczba osób objętych wsparciem
(wymieniona w punkcie 3.2)</t>
  </si>
  <si>
    <t>Przewidywana liczba podmiotów objętych wsparciem 
(wymieniona w punkcie 3.2)</t>
  </si>
  <si>
    <t>m.Łódź</t>
  </si>
  <si>
    <t>m.Piotrków Trybunalski</t>
  </si>
  <si>
    <t>m.Skierniewice</t>
  </si>
  <si>
    <t>Wartość kosz. poś. dla Instytucji zaangażowanych we wdrażanie PO</t>
  </si>
  <si>
    <t>Partner</t>
  </si>
  <si>
    <t>Kwota</t>
  </si>
  <si>
    <t>Dochód (w rozumieniu art.. 61 rozporządzenia CPR - nie dotyczy dochodu incydentalnego)</t>
  </si>
  <si>
    <t>5.10 Dochód (w rozumieniu art.61 rozporządzenia CPR - nie dotyczy dochodu incydentalnego</t>
  </si>
  <si>
    <t>6. Oświadczam, że zadania przewidziane do realizacji i wydatki przewidziane do poniesienia w ramach projektu nie są i nie będą współfinansowane z innych wspólnotowych instrumentów finansowych, w tym z innych funduszy strukturalnych Unii Europejskiej oraz Europejskiego Banku Inwestycyjnego.</t>
  </si>
  <si>
    <r>
      <t xml:space="preserve">7. Oświadczam, że informacje zawarte w niniejszym wniosku dotyczące pomocy publicznej w żądanej wysokości, w tym pomocy </t>
    </r>
    <r>
      <rPr>
        <i/>
        <sz val="10"/>
        <rFont val="Calibri"/>
        <family val="2"/>
      </rPr>
      <t>de minimis</t>
    </r>
    <r>
      <rPr>
        <sz val="10"/>
        <rFont val="Calibri"/>
        <family val="2"/>
      </rPr>
      <t>, o którą ubiega się beneficjent pomocy, są zgodne z przepisami ustawy z dnia 30 kwietnia 2004 r. o postępowaniu w sprawach dotyczących pomocy publicznej (Dz. U. z 2007 r. Nr 59, poz. 404, z późn. zm.) oraz z przepisami właściwego programu pomocowego.</t>
    </r>
    <r>
      <rPr>
        <sz val="10"/>
        <color indexed="10"/>
        <rFont val="Calibri"/>
        <family val="2"/>
      </rPr>
      <t xml:space="preserve"> Dotyczy wyłącznie projektów objętych zasadami pomocy publicznej. </t>
    </r>
  </si>
  <si>
    <r>
      <t xml:space="preserve">9.Oświadczam, że spełnione zostały wymogi dotyczące:- utworzenia albo zainicjowania partnerstwa przed złożeniem wniosku o dofinansowanie albo przed rozpoczęciem realizacji projektu, o ile data ta jest wcześniejsza od daty złożenia wniosku o dofinansowanie;- braku powiązań, o których mowa w art. 33 ust 6 ustawy z dnia 11 lipca 2014 r. o zasadach realizacji programów w zakresie polityki spójności finansowanych w perspektywie 2014-2020. Dodatkowo (o ile dotyczy) wybór partnera spoza sektora finansów publicznych został dokonany zgodnie z art. 33 ust. 2-4 ustawy z dnia 11 lipca 2014r. o zasadach realizacji programów w zakresie polityki spójności finansowanych w perspektywie 2014-2020. </t>
    </r>
    <r>
      <rPr>
        <sz val="10"/>
        <color indexed="10"/>
        <rFont val="Calibri"/>
        <family val="2"/>
      </rPr>
      <t>- o ile dotyczy</t>
    </r>
  </si>
  <si>
    <t xml:space="preserve">Zadanie 1 - </t>
  </si>
  <si>
    <t xml:space="preserve">Zadanie 2 - </t>
  </si>
  <si>
    <t>11.   Metodologia wyliczenia wartości wydatków objętych pomocą publiczną (w tym wnoszonego wkładu własnego) oraz pomoc de minimis</t>
  </si>
  <si>
    <t>ogólnokrajowe reprezentacje zrzeszeń handlu i usług</t>
  </si>
  <si>
    <t>ogólnokrajowe reprezentacje zrzeszeń transportu</t>
  </si>
  <si>
    <t>inne organizacje podmiotów gospodarczych</t>
  </si>
  <si>
    <t>izby gospodarcze</t>
  </si>
  <si>
    <t>przedsiębiorstwa zagraniczne - mikroprzedsiębiorstwo</t>
  </si>
  <si>
    <t>związki zawodowe</t>
  </si>
  <si>
    <t>przedsiębiorstwa zagraniczne - średnie przedsiębiorstwo</t>
  </si>
  <si>
    <t>związki pracodawców</t>
  </si>
  <si>
    <t>federacje/konfederacje związków pracodawców</t>
  </si>
  <si>
    <t>kółka rolnicze</t>
  </si>
  <si>
    <t>rolnicze zrzeszenia branżowe</t>
  </si>
  <si>
    <t>oddziały zagranicznych przedsiębiorców - mikroprzedsiębiorstwo</t>
  </si>
  <si>
    <t>oddziały zagranicznych przedsiębiorców - małe przedsiębiorstwo</t>
  </si>
  <si>
    <t>oddziały zagranicznych przedsiębiorców - średnie przedsiębiorstwo</t>
  </si>
  <si>
    <t>oddziały zagranicznych przedsiębiorców - duże przedsiębiorstwo</t>
  </si>
  <si>
    <t>spółdzielcze kasy oszczędnościowo-kredytowe</t>
  </si>
  <si>
    <t>stowarzyszenia ogrodowe</t>
  </si>
  <si>
    <t>związki stowarzyszeń ogrodowych</t>
  </si>
  <si>
    <t>jednostki terenowe stowarzyszeń posiadające osobowość prawną</t>
  </si>
  <si>
    <t>jednostki organizacyjne związków zawodowych posiadające osobowość prawną</t>
  </si>
  <si>
    <t>W odniesieniu do osób o znacznym stopniu niepełnosprawności, osób z niepełnosprawnością intelektualną oraz osób z niepełnosprawnościami sprzężonymi minimalny poziom efektywności społeczno - zatrudnieniowej wynosi co najmniej 46% w projekcie</t>
  </si>
  <si>
    <t>W odniesieniu do osób o znacznym stopniu niepełnosprawności, osób z niepełnosprawnością intelektualną oraz osób z niepełnosprawnościami sprzężonymi minimalny poziom efektywności zatrudnieniowej wynosi co najmniej 12% poziomu efektywności społeczno - zatrudnieniowej w projekcie</t>
  </si>
  <si>
    <t>1.5 Numer konkursu/naboru:</t>
  </si>
  <si>
    <t>* Wskaż cel szczegółowy RPO do którego osiągnięcia przyczyni się realizacja projektu;
* Określ, w jaki sposób mierzona będzie realizacja wskazanego celu – ustal wskaźniki realizacji celu – wskaźniki rezultatu, produktu oraz wskaźniki efektywności społeczno - zatrudnieniowej, czy też zatrudnieniowej (o ile dotyczy);
* Określ jednostkę pomiaru wskaźników;
* Określ wartość bazową wskaźnika rezultatu (stan wyjściowy projektu) i jego wartość docelową (której osiągnięcie będzie uznane za zrealizowanie wskazanego celu);
* Określ wartość docelową wskaźnika produktu, powiązanego ze wskaźnikiem rezultatu;
* Określ, w jaki sposób i na jakiej podstawie mierzone będą wskaźniki realizacji celu (ustal źródło weryfikacji/pozyskania danych do pomiaru wskaźnika oraz częstotliwość pomiaru).</t>
  </si>
  <si>
    <t>Wartość wskaźnika</t>
  </si>
  <si>
    <t>Kwota ryczałtowa</t>
  </si>
  <si>
    <t>5.9.2 wkład prywatny</t>
  </si>
  <si>
    <t>5.9.2.1 w tym wkład prywatny wymagany 
przepisami pomocy publicznej</t>
  </si>
  <si>
    <t>spółki cywilne prowadzące działalność na podstawie umowy zawartej zgodnie z Kodeksem cywilnym - mikroprzedsiębiorstwo</t>
  </si>
  <si>
    <t>spółki cywilne prowadzące działalność na podstawie umowy zawartej zgodnie z Kodeksem cywilnym - małe przedsiębiorstwo</t>
  </si>
  <si>
    <t>spółki cywilne prowadzące działalność na podstawie umowy zawartej zgodnie z Kodeksem cywilnym - średnie przedsiębiorstwo</t>
  </si>
  <si>
    <t>spółki cywilne prowadzące działalność na podstawie umowy zawartej zgodnie z Kodeksem cywilnym - duże przedsiębiorstwo</t>
  </si>
  <si>
    <t>spółki przewidziane w przepisach innych ustaw niż Kodeks spółek handlowych i Kodeks cywilny lub formy prawne, do których stosuje się przepisy o spółkach - mikroprzedsiębiorstwo</t>
  </si>
  <si>
    <t>spółki przewidziane w przepisach innych ustaw niż Kodeks spółek handlowych i Kodeks cywilny lub formy prawne, do których stosuje się przepisy o spółkach - małe przedsiębiorstwo</t>
  </si>
  <si>
    <t>Wzrost zatrudnienia osób bezrobotnych, biernych zawodowo i poszukujących pracy.</t>
  </si>
  <si>
    <t>Zwiększenie liczby trwałych, nowopowstałych przedsiębiorstw (start-upów).</t>
  </si>
  <si>
    <t>Przywrócenie zdolności do zatrudnienia osób zagrożonych ubóstwem lub wykluczeniem społecznym.</t>
  </si>
  <si>
    <t>Poprawa dostępu do realizowanych w regionie usług społecznych ograniczających ubóstwo i wykluczenie społeczne.</t>
  </si>
  <si>
    <t>Poprawa dostępu do usług zdrowotnych odpowiadających na zdiagnozowane potrzeby w regionie.</t>
  </si>
  <si>
    <t>Powstanie nowych i trwałych miejsc pracy w sektorze ekonomii społecznej.</t>
  </si>
  <si>
    <t>Wskaźnik efektywności zatrudnieniowej dla osób niepełnosprawnych (%)</t>
  </si>
  <si>
    <t>Wskaźnik efektywności społeczno - zatrudnieniowej dla osób zagrozonych wykluczeniem społecznym (%)</t>
  </si>
  <si>
    <t>Wskaźnik efektywności zatrudnieniowej dla osób zagrożonych wykluczeniem społecznym (%)</t>
  </si>
  <si>
    <t>Wskaźnik efektywności społeczno - zatrudnieniowej dla osób o znacznym stopniu niepełnosprawności, osób z niepełnosprawnością intelektualną oraz osób z niepełnosprawnościami sprzężonymi (%)</t>
  </si>
  <si>
    <t>Wskaźnik efektywności zatrudnieniowej dla osób o znacznym stopniu niepełnosprawności, osób z niepełnosprawnością intelektualną oraz osób z niepełnosprawnościami sprzężonymi (%)</t>
  </si>
  <si>
    <t>Wskaźnik efektywności zatrudnieniowej dla osób długotrwale bezrobotnych (%)</t>
  </si>
  <si>
    <t>Wskaźnik efektywności zatrudnieniowej dla osób o niskich kwalifikacjach (%)</t>
  </si>
  <si>
    <t>Ogólny wskaźnik efektywności zatrudnieniowej dla pozostałych uczestników projektu niekwalifikujących się do żadnej z powyższych grup (%)</t>
  </si>
  <si>
    <t>Procent wzrostu obrotów przedsiębiorstw społecznych objętych wsparciem (%)</t>
  </si>
  <si>
    <t>Liczba grup inicjatywnych, które w wyniku działalności OWES wypracowały założenia co do utworzenia podmiotów ekonomii społecznej (szt.)</t>
  </si>
  <si>
    <t>Liczba środowisk, które w wyniku działalności OWES przystąpiły do wspólnej realizacji przedsięwzięcia mającego na celu rozwój ekonomii społecznej (szt.)</t>
  </si>
  <si>
    <t>Liczba miejsc pracy utworzonych w wyniku działalności OWES dla osób, wskazanych w definicji przedsiębiorstwa społecznego (szt.)</t>
  </si>
  <si>
    <t>Liczba organizacji pozarządowych prowadzących działalność odpłatną pożytku publicznego lub działalność gospodarczą utworzonych w wyniku działalności OWES (szt.)</t>
  </si>
  <si>
    <t>Liczba miejsc pracy w przeliczeniu na pełne etaty utworzonych w wyniku działalności OWES we wspartych przedsiębiorstwach społecznych (szt.)</t>
  </si>
  <si>
    <t>spółki przewidziane w przepisach innych ustaw niż Kodeks spółek handlowych i Kodeks cywilny lub formy prawne, do których stosuje się przepisy o spółkach - średnie przedsiębiorstwo</t>
  </si>
  <si>
    <t>spółki przewidziane w przepisach innych ustaw niż Kodeks spółek handlowych i Kodeks cywilny lub formy prawne, do których stosuje się przepisy o spółkach - duże przedsiębiorstwo</t>
  </si>
  <si>
    <t>przedszkola publiczne</t>
  </si>
  <si>
    <t>przedszkola niepubliczne - mikroprzedsiębiorstwo</t>
  </si>
  <si>
    <t>przedszkola niepubliczne - małe przedsiębiorstwo</t>
  </si>
  <si>
    <t>przedszkola niepubliczne - średnie przedsiębiorstwo</t>
  </si>
  <si>
    <t>przedszkola niepubliczne - duże przedsiębiorstwo</t>
  </si>
  <si>
    <t>publiczne szkoły podstawowe</t>
  </si>
  <si>
    <t>publiczne gimnazja</t>
  </si>
  <si>
    <t>publiczne szkoły ponadgimnazjalne</t>
  </si>
  <si>
    <t>publiczne szkoły artystyczne</t>
  </si>
  <si>
    <t>niepubliczne szkoły podstawowe - mikroprzedsiębiorstwo</t>
  </si>
  <si>
    <t>niepubliczne szkoły podstawowe - małe przedsiębiorstwo</t>
  </si>
  <si>
    <t>niepubliczne szkoły podstawowe - średnie przedsiębiorstwo</t>
  </si>
  <si>
    <t>niepubliczne szkoły podstawowe - duże przedsiębiorstwo</t>
  </si>
  <si>
    <t>niepubliczne gimnazja</t>
  </si>
  <si>
    <t>niepubliczne szkoły ponadgimnazjalne - mikroprzedsiębiorstwo</t>
  </si>
  <si>
    <t>niepubliczne szkoły ponadgimnazjalne - małe przedsiębiorstwo</t>
  </si>
  <si>
    <t>niepubliczne szkoły ponadgimnazjalne - średnie przedsiębiorstwo</t>
  </si>
  <si>
    <t>niepubliczne szkoły ponadgimnazjalne - duże przedsiębiorstwo</t>
  </si>
  <si>
    <t>niepubliczne szkoły artystyczne - mikroprzedsiębiorstwo</t>
  </si>
  <si>
    <t>niepubliczne szkoły artystyczne - małe przedsiębiorstwo</t>
  </si>
  <si>
    <t>niepubliczne szkoły artystyczne - średnie przedsiębiorstwo</t>
  </si>
  <si>
    <t>niepubliczne szkoły artystyczne - duże przedsiębiorstwo</t>
  </si>
  <si>
    <t>publiczne placówki systemu oświaty</t>
  </si>
  <si>
    <t>niepubliczne placówki systemu oświaty - mikroprzedsiębiorstwo</t>
  </si>
  <si>
    <t>niepubliczne placówki systemu oświaty - małe przedsiębiorstwo</t>
  </si>
  <si>
    <t>niepubliczne placówki systemu oświaty - średnie przedsiębiorstwo</t>
  </si>
  <si>
    <t>niepubliczne placówki systemu oświaty - duże przedsiębiorstwo</t>
  </si>
  <si>
    <t>inne publiczne jednostki organizacyjne systemu oświaty</t>
  </si>
  <si>
    <t>inne niepubliczne jednostki organizacyjne systemu oświaty - mikroprzedsiębiorstwo</t>
  </si>
  <si>
    <t>inne niepubliczne jednostki organizacyjne systemu oświaty - małe przedsiębiorstwo</t>
  </si>
  <si>
    <t>inne niepubliczne jednostki organizacyjne systemu oświaty - średnie przedsiębiorstwo</t>
  </si>
  <si>
    <t>inne niepubliczne jednostki organizacyjne systemu oświaty - duże przedsiębiorstwo</t>
  </si>
  <si>
    <t>publiczne zespoły szkół i placówek systemu oświaty</t>
  </si>
  <si>
    <t>niepubliczne zespoły szkół i placówek systemu oświaty - mikroprzedsiębiorstwo</t>
  </si>
  <si>
    <t>niepubliczne zespoły szkół i placówek systemu oświaty - małe przedsiębiorstwo</t>
  </si>
  <si>
    <t>niepubliczne zespoły szkół i placówek systemu oświaty - średnie przedsiębiorstwo</t>
  </si>
  <si>
    <t>niepubliczne zespoły szkół i placówek systemu oświaty - duże przedsiębiorstwo</t>
  </si>
  <si>
    <t>organy władzy, administracji rządowej</t>
  </si>
  <si>
    <t>organy kontroli państwowej i ochrony prawa</t>
  </si>
  <si>
    <t>wspólnoty samorządowe</t>
  </si>
  <si>
    <t>sądy i trybunały</t>
  </si>
  <si>
    <t>Skarb Państwa</t>
  </si>
  <si>
    <t>państwowe jednostki organizacyjne</t>
  </si>
  <si>
    <t>gminne samorządowe jednostki organizacyjne</t>
  </si>
  <si>
    <t>powiatowe samorządowe jednostki organizacyjne</t>
  </si>
  <si>
    <t>wojewódzkie samorządowe jednostki organizacyjne</t>
  </si>
  <si>
    <t>inne państwowe lub samorządowe osoby prawne w rozumieniu art. 9 pkt 14 ustawy z dnia 27 sierpnia 2009 r. o finansach publicznych (Dz. U. z 2013 r. poz. 885, z późn. zm.3))</t>
  </si>
  <si>
    <t>osoby fizyczne prowadzące działalność gospodarczą - mikroprzedsiębiorstwo</t>
  </si>
  <si>
    <t>osoby fizyczne prowadzące działalność gospodarczą - małe przedsiębiorstwo</t>
  </si>
  <si>
    <t>osoby fizyczne prowadzące działalność gospodarczą - średnie przedsiębiorstwo</t>
  </si>
  <si>
    <t>osoby fizyczne prowadzące działalność gospodarczą - duże przedsiębiorstwo</t>
  </si>
  <si>
    <t>Formy własności:</t>
  </si>
  <si>
    <t>Państwowe osoby prawne</t>
  </si>
  <si>
    <t>Jednostki samorządu terytorialnego</t>
  </si>
  <si>
    <t>Krajowe osoby fizyczne</t>
  </si>
  <si>
    <t>Pozostałe krajowe jednostki prywatne</t>
  </si>
  <si>
    <t>Osoby zagraniczne</t>
  </si>
  <si>
    <t>Informacje wypełniane przez instytucję przyjmującą wniosek</t>
  </si>
  <si>
    <t>Data przyjęcia wniosku:</t>
  </si>
  <si>
    <t>Numer kancelaryjny wniosku:</t>
  </si>
  <si>
    <t>Imię i nazwisko osoby przyjmującej wniosek:</t>
  </si>
  <si>
    <t>I. INFORMACJE O PROJEKCIE</t>
  </si>
  <si>
    <t>do:</t>
  </si>
  <si>
    <t>Powiat:</t>
  </si>
  <si>
    <t>2.2 Forma prawna:</t>
  </si>
  <si>
    <t>2.3 Forma własności:</t>
  </si>
  <si>
    <t>2.4 NIP:</t>
  </si>
  <si>
    <t>Ulica:</t>
  </si>
  <si>
    <t>Nr budynku:</t>
  </si>
  <si>
    <t>Nr lokalu:</t>
  </si>
  <si>
    <t>Telefon:</t>
  </si>
  <si>
    <t>Fax:</t>
  </si>
  <si>
    <t>Adres e-mail:</t>
  </si>
  <si>
    <t>Adres strony www:</t>
  </si>
  <si>
    <t xml:space="preserve">2.8 Osoba do kontaktów roboczych: </t>
  </si>
  <si>
    <t xml:space="preserve">2.8.1 Numer telefonu: </t>
  </si>
  <si>
    <t>Kod pocztowy:</t>
  </si>
  <si>
    <t>Miejscowość:</t>
  </si>
  <si>
    <t>1.1 Numer i nazwa Osi priorytetowej:</t>
  </si>
  <si>
    <t>Wojewódzki Urząd Pracy w Łodzi</t>
  </si>
  <si>
    <r>
      <t xml:space="preserve">
Wniosek o dofinansowanie projektu konkursowego w ramach
Regionalnego Programu Operacyjnego 
Województwa Łódzkiego na lata 2014-2020
</t>
    </r>
    <r>
      <rPr>
        <sz val="12"/>
        <rFont val="Calibri"/>
        <family val="2"/>
      </rPr>
      <t>(projekt wdrożeniowy)</t>
    </r>
    <r>
      <rPr>
        <b/>
        <sz val="12"/>
        <rFont val="Calibri"/>
        <family val="2"/>
      </rPr>
      <t xml:space="preserve">
 </t>
    </r>
  </si>
  <si>
    <t>1.4 Instytucja, w której wniosek zostanie złożony:</t>
  </si>
  <si>
    <t>IP.01</t>
  </si>
  <si>
    <t>-   10   -</t>
  </si>
  <si>
    <t>1.6 Tytuł projektu:</t>
  </si>
  <si>
    <t>od:</t>
  </si>
  <si>
    <r>
      <t>1.7 Okres realizacji projektu:</t>
    </r>
    <r>
      <rPr>
        <sz val="11"/>
        <rFont val="Calibri"/>
        <family val="2"/>
      </rPr>
      <t xml:space="preserve">             </t>
    </r>
  </si>
  <si>
    <t xml:space="preserve">1.8 Obszar realizacji projektu: </t>
  </si>
  <si>
    <t>Województwo:              łódzkie</t>
  </si>
  <si>
    <t>Gmina:</t>
  </si>
  <si>
    <t>II. Wnioskodawca (Beneficjent)</t>
  </si>
  <si>
    <t>2.1 Nazwa Wnioskodawcy:</t>
  </si>
  <si>
    <t>2.5 REGON:</t>
  </si>
  <si>
    <t>2.6 Adres siedziby:</t>
  </si>
  <si>
    <t xml:space="preserve">2.7 Osoba/y uprawniona/e do podejmowania decyzji wiążących w imieniu wnioskodawcy: </t>
  </si>
  <si>
    <t xml:space="preserve">2.8.3 Numer faksu: </t>
  </si>
  <si>
    <t xml:space="preserve">2.8.4 Adres: </t>
  </si>
  <si>
    <t>2.9 Partnerzy:</t>
  </si>
  <si>
    <t>Liczba znaków w komórkach</t>
  </si>
  <si>
    <t>Koszty pośrednie rozliczane stawkami ryczałtowymi:</t>
  </si>
  <si>
    <t>3. 1. 1   Wskaźniki realizacji celu</t>
  </si>
  <si>
    <t>3. 1   Zgodność projektu z właściwym celem szczegółowym RPO WŁ</t>
  </si>
  <si>
    <t>jednostka pomiaru</t>
  </si>
  <si>
    <t>wartość bazowa wskaźnika</t>
  </si>
  <si>
    <t>wartość docelowa wskaźnika</t>
  </si>
  <si>
    <t>K</t>
  </si>
  <si>
    <t>M</t>
  </si>
  <si>
    <t>O</t>
  </si>
  <si>
    <t xml:space="preserve"> Wskaźniki realizacji celu</t>
  </si>
  <si>
    <t>Nr</t>
  </si>
  <si>
    <t>Wskaźniki rezultatu</t>
  </si>
  <si>
    <t>1.</t>
  </si>
  <si>
    <t>Sposób pomiaru wskaźnika:</t>
  </si>
  <si>
    <t>2.</t>
  </si>
  <si>
    <t>3.</t>
  </si>
  <si>
    <t>4.</t>
  </si>
  <si>
    <t>5.</t>
  </si>
  <si>
    <t>6.</t>
  </si>
  <si>
    <t>Wskaźniki produktu</t>
  </si>
  <si>
    <t>Ogółem</t>
  </si>
  <si>
    <t>7.</t>
  </si>
  <si>
    <t>8.</t>
  </si>
  <si>
    <t>9.</t>
  </si>
  <si>
    <t>3.1.2 Wskaż cel główny projektu i opisz, w jaki sposób projekt przyczyni się do osiągnięcia celu szczegółowego RPO WŁ.</t>
  </si>
  <si>
    <t>brzeziński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</si>
  <si>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</si>
  <si>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</si>
  <si>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</si>
  <si>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</si>
  <si>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</si>
  <si>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</si>
  <si>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</si>
  <si>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</si>
  <si>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</si>
  <si>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</si>
  <si>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</si>
  <si>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</si>
  <si>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</si>
  <si>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</si>
  <si>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tomaszowski</t>
  </si>
  <si>
    <t>wieluński</t>
  </si>
  <si>
    <t>wieruszowski</t>
  </si>
  <si>
    <t>zduńskowolski</t>
  </si>
  <si>
    <t>zgierski</t>
  </si>
  <si>
    <t>Przewidywana liczba osób objętych wsparciem:</t>
  </si>
  <si>
    <t>Opisz, w jaki sposób zrekrutujesz uczestników projektu, w tym jakimi kryteriami posłużysz się rekrutując ich, uwzględniając podział K/M i kwestię zapewnienia dostępności dla osób z niepełnosprawnościami.</t>
  </si>
  <si>
    <t>Wskaźnik rezultatu</t>
  </si>
  <si>
    <t xml:space="preserve">Opis działań, które zostaną podjęte w celu uniknięcia wystąpienia sytuacji ryzyka (zapobieganie) oraz w przypadku wystąpienia sytuacji ryzyka (minimalizowanie)
</t>
  </si>
  <si>
    <t>minimalizowanie</t>
  </si>
  <si>
    <t>zapobieganie</t>
  </si>
  <si>
    <t>Podaj krótki opis projektu</t>
  </si>
  <si>
    <t xml:space="preserve">4.1 Zadania </t>
  </si>
  <si>
    <t>Wskaźnik realizacji celu</t>
  </si>
  <si>
    <t>Nazwa zadania</t>
  </si>
  <si>
    <t>Wartość 
ogółem wskaźnika dla zadania</t>
  </si>
  <si>
    <t>Partner realizujący zadanie</t>
  </si>
  <si>
    <t>Szczegółowy opis zadania:</t>
  </si>
  <si>
    <t>Uzasadnienie wyboru partnera dla zadania:</t>
  </si>
  <si>
    <t>Trwałość i wpływ rezultatów projektu</t>
  </si>
  <si>
    <t>Wskaźnik dla rozliczenia kwoty 
ryczałtowej</t>
  </si>
  <si>
    <t>Dokumenty potwierdzające realizację 
wskaźników</t>
  </si>
  <si>
    <t>4.2 Kwoty ryczałtowe</t>
  </si>
  <si>
    <t>Opisz potencjał społeczny wnioskodawcy i partnerów, w tym uzasadnij dlaczego doświadczenie wnioskodawcy i partnerów jest adekwatne do realizacji projektu, uwzględniając dotychczasową działalność wnioskodawcy i partnerów prowadzoną:
1. w obszarze wsparcia projektu;
2. na rzecz grupy docelowej, do której skierowany będzie projekt oraz na określonym terytorium, którego będzie dotyczyć realizacja projektu.</t>
  </si>
  <si>
    <t>Wskaż instytucje, które mogą potwierdzić potencjał społeczny wnioskodawcy i partnerów</t>
  </si>
  <si>
    <t>4.5 Sposób zarządzania projektem</t>
  </si>
  <si>
    <t>5.1 Koszty ogółem (5.1.1 + 5.1.2)</t>
  </si>
  <si>
    <t>V. Budżet projektu</t>
  </si>
  <si>
    <t>5.1.1 Koszty bezpośrednie</t>
  </si>
  <si>
    <t>Kategoria wydatku</t>
  </si>
  <si>
    <t>5.1.2 Koszty pośrednie (ryczałt)</t>
  </si>
  <si>
    <t>5.3 Stawki jednostkowe</t>
  </si>
  <si>
    <t>5.4 Personel projektu w kosztach ogółem</t>
  </si>
  <si>
    <t>5.6 Środki trwałe w kosztach ogółem</t>
  </si>
  <si>
    <t>5.7 Cross-financing w kosztach ogółem</t>
  </si>
  <si>
    <t>5.8 Wydatki poniesione poza terytorium UE</t>
  </si>
  <si>
    <t>5.12 Koszt przypadający na jednego uczestnika</t>
  </si>
  <si>
    <t>5.13 Koszt przypadający na jeden podmiot objęty wsparciem</t>
  </si>
  <si>
    <t>VI. Szczegółowy budżet projektu</t>
  </si>
  <si>
    <t>Kategoria</t>
  </si>
  <si>
    <t>Symbol partnera</t>
  </si>
  <si>
    <t>Personel projektu (T/N)</t>
  </si>
  <si>
    <t>Zadanie zlecone (T/N)</t>
  </si>
  <si>
    <t>Cross-financing (T/N)</t>
  </si>
  <si>
    <t>Środki trwałe (T/N)</t>
  </si>
  <si>
    <t>Pomoc publiczna (T/N)</t>
  </si>
  <si>
    <t>Pomoc de minimis (T/N)</t>
  </si>
  <si>
    <t>Stawka jednostkowa (T/N)</t>
  </si>
  <si>
    <t>Wkład rzeczowy (T/N)</t>
  </si>
  <si>
    <t>j.m.</t>
  </si>
  <si>
    <t>Liczba</t>
  </si>
  <si>
    <t>Cena jednostkowa</t>
  </si>
  <si>
    <t>Łącznie</t>
  </si>
  <si>
    <t>RAZEM</t>
  </si>
  <si>
    <t>Wydatki kwalifikowane</t>
  </si>
  <si>
    <t>Koszty Ogółem (6.1)</t>
  </si>
  <si>
    <t>Koszty Bezpośrednie (6.1.1)</t>
  </si>
  <si>
    <t>Koszty pośrednie (6.1.2)</t>
  </si>
  <si>
    <t>jako% kosztów 
bezpośrednich (6.1.2/6.1.1)</t>
  </si>
  <si>
    <t>Wkład własny (6.1.3):</t>
  </si>
  <si>
    <t>w tym wkład prywatny wymagany 
przepisami pomocy publicznej</t>
  </si>
  <si>
    <t>Dochód (w rozumieniu art.. 61 rozporządzenia CPR; nie dotyczy dochodu incydentalnego)</t>
  </si>
  <si>
    <t>Wydatki bez pomocy publicznej / de minimis</t>
  </si>
  <si>
    <t>Wydatki objęte pomocą publiczną</t>
  </si>
  <si>
    <t>Wydatki objęte pomocą de minimis</t>
  </si>
  <si>
    <t>Oświadczam, iż ww. kwoty są kwotami</t>
  </si>
  <si>
    <t>VAT.</t>
  </si>
  <si>
    <t>L.p.</t>
  </si>
  <si>
    <t>Uzasadnienie kosztów:</t>
  </si>
  <si>
    <t>Uzasadnienie zlecania zadań w projekcie</t>
  </si>
  <si>
    <t>Uzasadnienie przyjętych sposobów pozyskania środków trwałych i wartości niematerialnych i prawnych</t>
  </si>
  <si>
    <t>Uzasadnienie dla cross-financing'u</t>
  </si>
  <si>
    <t>Uzasadnienie dla przewidzianego w projekcie wkładu własnego, w tym informacja o wkładzie rzeczowym i wszelkich opłatach pobieranych dla uczestników</t>
  </si>
  <si>
    <t>Uzasadnienie dla sposobu wyliczenia dochodu</t>
  </si>
  <si>
    <t>Uzasadnienie dla wydatków ponoszonych poza terytorium kraju lub PO</t>
  </si>
  <si>
    <t>Uzasadnienie dla wydatków ponoszonych poza terytorium UE</t>
  </si>
  <si>
    <t>Uzasadnienie dla częściowej kwalifikowalności VAT</t>
  </si>
  <si>
    <t>Etap</t>
  </si>
  <si>
    <t>Nr. 
zadania</t>
  </si>
  <si>
    <t>1. Oświadczam, że dane zawarte w niniejszym wniosku są zgodne z prawdą.</t>
  </si>
  <si>
    <t>2. Oświadczam, że instytucja, którą reprezentuję nie zalega z uiszczaniem podatków, jak również z opłacaniem składek na ubezpieczenie społeczne i zdrowotne, Fundusz Pracy, Państwowy Fundusz Rehabilitacji Osób Niepełnosprawnych lub innych należności wymaganych odrębnymi przepisami.</t>
  </si>
  <si>
    <t>3. Oświadczam, że jestem uprawniony do reprezentowania beneficjenta w zakresie objętym niniejszym wnioskiem.</t>
  </si>
  <si>
    <t>4. Oświadczam, że podmiot, który reprezentuję</t>
  </si>
  <si>
    <t>oraz że wobec podmiotu, który reprezentuję, nie został orzeczony zakaz dostępu do środków funduszy europejskich na podstawie:</t>
  </si>
  <si>
    <t>a) art. 12 ust. 1 pkt 1 ustawy z dnia 15 czerwca 2012 r. o skutkach powierzania wykonywania pracy cudzoziemcom przebywającym wbrew przepisom na terytorium Rzeczypospolitej Polskiej,</t>
  </si>
  <si>
    <t>b) art. 9 ust. 1 pkt 2a ustawy z dnia 28 października 2002 r. o odpowiedzialności podmiotów zbiorowych za czyny zabronione pod groźbą kary.</t>
  </si>
  <si>
    <t>5. Oświadczam, że projekt jest zgodny z właściwymi przepisami prawa unijnego i krajowego, w tym dotyczącymi zamówień publicznych oraz pomocy publicznej.</t>
  </si>
  <si>
    <t xml:space="preserve">wykluczeniu z możliwości otrzymania dofinansowania, w tym </t>
  </si>
  <si>
    <t>wykluczeniu, o którym mowa w: art. 207 ust. 4 ustawy z dnia 27 sierpnia 2009 r. o finansach publicznych,</t>
  </si>
  <si>
    <t>Jednocześnie wyrażam zgodę na udostępnienie niniejszego wniosku innym instytucjom oraz ekspertom dokonującym ewaluacji i oceny 
oraz wyrażam zgodę na udział w badaniach ewaluacyjnych mających na celu ocenę Programu.</t>
  </si>
  <si>
    <t>Wskaż, czy wnioskodawca i partnerzy są zdolni do zapewnienia płynnej obsługi finansowej projektu i jakie zasoby finansowe wniesie do projektu projektodawca i partnerzy (o ile dotyczy);
Wskaż termin/terminy utworzenia albo zainicjowania partnerstwa/partnerstw (o ile dotyczy).</t>
  </si>
  <si>
    <t xml:space="preserve">Opisz, w jaki sposób projekt będzie zarządzany, w tym wskaż, w jaki sposób w zarządzaniu projektem uwzględniona zostanie zasada równości szans kobiet i mężczyzn. 
Wskaż miejsce gdzie będzie biuro projektu. </t>
  </si>
  <si>
    <t>Liczba miejsc pracy utworzonych w wyniku działalności OWES dla osób, wskazanych w definicji przedsiębiorstwa społecznego</t>
  </si>
  <si>
    <t>Liczba organizacji pozarządowych prowadzących działalność odpłatną pożytku publicznego lub działalność gospodarczą utworzonych w wyniku działalności OWES</t>
  </si>
  <si>
    <t>Liczba miejsc pracy w przeliczeniu na pełne etaty utworzonych w wyniku działalności OWES we wspartych przedsiębiorstwach społecznych</t>
  </si>
  <si>
    <t>Procent wzrostu obrotów przedsiębiorstw społecznych objętych wsparciem</t>
  </si>
  <si>
    <t>Data wypełnienia wniosku</t>
  </si>
  <si>
    <t xml:space="preserve">Pieczęć i podpis osoby/ób uprawnionej/nych do podejmowania decyzji wiążących w stosunku do wnioskodawcy.
</t>
  </si>
  <si>
    <t>Ja/my niżej podpisany/a/i oświadczam/y, że
- zapoznałem/łam/liśmy się z informacjami zawartymi w niniejszym wniosku o dofinansowanie;
- zobowiązuję/emy się do realizowania projektu zgodnie z informacjami zawartymi w niniejszym wniosku o dofinansowanie.</t>
  </si>
  <si>
    <t>Data złożenia oświadczenia</t>
  </si>
  <si>
    <t>Oświadczenie Partnera/ów projektu - o ile dotyczy</t>
  </si>
  <si>
    <t>10.</t>
  </si>
  <si>
    <t>5.9 Wkład własny (suma)</t>
  </si>
  <si>
    <t>Kościół Katolicki</t>
  </si>
  <si>
    <t>inne kościoły i związki wyznaniowe</t>
  </si>
  <si>
    <t>bez szczególnej formy prawnej</t>
  </si>
  <si>
    <t>wartość bazowa 
wskaźnika</t>
  </si>
  <si>
    <t>wartość docelowa 
wskaźnika</t>
  </si>
  <si>
    <t>Nr.</t>
  </si>
  <si>
    <t>bełchatowski</t>
  </si>
  <si>
    <t>5.5 Zadania zlecone w kosztach ogółem</t>
  </si>
  <si>
    <t>5.2 Kwoty ryczałtowe</t>
  </si>
  <si>
    <t>Uzasadnienie dla źródeł finansowania przedsięwzięcia (dotyczy projektów, które wpisują się w większe przedsięwzięcie finansowe lub planowane do finansowania z kilki źródeł)</t>
  </si>
  <si>
    <t>4.3 Potencjał wnioskodawcy i partnerów (o ile dotyczy)</t>
  </si>
  <si>
    <t>4.4 Doświadczenie wnioskodawcy i partnerów (o ile dotyczy)</t>
  </si>
  <si>
    <t>Numer wniosku w centralnym systemie teleinformatycznym SL2014:</t>
  </si>
  <si>
    <t>VIII Zatrudnienie</t>
  </si>
  <si>
    <t>VIII.1 Wsparcie aktywności zawodowej osób po 29. roku życia przez powiatowe urzędy pracy</t>
  </si>
  <si>
    <t>VIII.3.1 Wsparcie przedsiębiorczości w formach bezzwrotnych</t>
  </si>
  <si>
    <t>IX.1.1 Aktywizacja społeczno-zawodowa osób zagrożonych ubóstwem lub wykluczeniem społecznym</t>
  </si>
  <si>
    <t>IX.2.1 Usługi społeczne i zdrowotne</t>
  </si>
  <si>
    <t>IX.3.1 Miejsca pracy w sektorze ekonomii społecznej</t>
  </si>
  <si>
    <t>VIII.2 Wsparcie aktywności zawodowej osób po 29. roku życia</t>
  </si>
  <si>
    <t>VIII.3.2 Wsparcie przedsiębiorczości w formach zwrotnych</t>
  </si>
  <si>
    <t xml:space="preserve">IX.1.2 Aktywizacja społeczno-zawodowa osób zagrożonych ubóstwem lub wykluczeniem społecznym - ZIT </t>
  </si>
  <si>
    <t>IX.2.2 Usługi społeczne i zdrowotne - ZIT</t>
  </si>
  <si>
    <t>IX.3.2 Koordynacja ekonomii społecznej</t>
  </si>
  <si>
    <t>VIII.3.3 Wsparcie przedsiębiorczości w formach bezzwrotnych - ZIT</t>
  </si>
  <si>
    <t>1.2 Numer i nazwa Działania dla Osi:</t>
  </si>
  <si>
    <t>1.3 Numer i nazwa Poddziałania:</t>
  </si>
  <si>
    <t xml:space="preserve">RPLD  - </t>
  </si>
  <si>
    <t>2.8.2 Adres e-mail:</t>
  </si>
  <si>
    <t>Cel szczegółowy RPO WŁ</t>
  </si>
  <si>
    <t>Przewidywana liczba podmiotów objętych wsparciem:</t>
  </si>
  <si>
    <t>Zidentyfikuj sytuacje, których wystąpienie utrudni lub uniemożliwi osiągnięcie wartości docelowej wskaźników rezultatu wskazanych w pkt. 3.1.1 wniosku.
Wskaż, w jaki sposób zidentyfikujesz wystąpienie takich sytuacji (zajścia ryzyka).
Opisz działania, które zostaną podjęte, aby zapobiec wystąpieniu ryzyka i jakie będą mogły zostać podjęte, aby zminimalizować skutki wystąpienia ryzyka.</t>
  </si>
  <si>
    <t xml:space="preserve">Sytuacja, której wystąpienie może uniemożliwić lub utrudnić osiągnięcie wartości docelowej wskaźnika rezultatu oraz sposób identyfikacji wystąpienia sytuacji ryzyka
</t>
  </si>
  <si>
    <t>Wydatki ponoszone 
poza teryt. UE (T/N)</t>
  </si>
  <si>
    <t>-</t>
  </si>
  <si>
    <t>Jestem świadomy odpowiedzialności karnej za podanie fałszywych danych lub złożenie fałszywych oświadczeń.</t>
  </si>
  <si>
    <t>Kw. Ryczałtem</t>
  </si>
  <si>
    <t>Wskaźniki realizacji celu</t>
  </si>
  <si>
    <t>Wydatki kwalifikowalne</t>
  </si>
  <si>
    <t>ogółem</t>
  </si>
  <si>
    <t>Wskaźnik efektywności zatrudnieniowej dla osób niepełnosprawnych - na poziomie co najmniej 17%</t>
  </si>
  <si>
    <t>Wskaźnik efektywności zatrudnieniowej dla osób długotrwale bezrobotnych - na poziomie co najmniej 35%</t>
  </si>
  <si>
    <t>Wskaźnik efektywności zatrudnieniowej dla osób o niskich kwalifikacjach - na poziomie co najmniej 36%</t>
  </si>
  <si>
    <t>Ogólny wskaźnik efektywności zatrudnieniowej dla pozostałych uczestników projektu niekwalifikujących się do żadnej z powyższych grup - na poziomie co najmniej 43%</t>
  </si>
  <si>
    <t>Źródło danych do pomiaru wskaźnika:</t>
  </si>
  <si>
    <t>Opisz osoby lub podmioty objęte wsparciem w ramach projektu - wskaż istotne cechy uczestników (osób lub podmiotów), którzy zostaną objęci wsparciem - w opisie uwzględnij zasadę równości szans.</t>
  </si>
  <si>
    <t>do 1 000 000</t>
  </si>
  <si>
    <t>1 000 000 - 2 000 000</t>
  </si>
  <si>
    <t>2 000 000 - 5 000 000</t>
  </si>
  <si>
    <t>pow. 5000000</t>
  </si>
  <si>
    <t>Opisz potencjał kadrowy wnioskodawcy i partnerów (o ile dotyczy) i wskaż sposób jego wykorzystania w ramach projektu (wskaż kluczowe osoby, które zaangażujesz do realizacji projektu; ich planowaną funkcję w projekcie oraz ich doświadczenie);</t>
  </si>
  <si>
    <t xml:space="preserve">Opisz potencjał techniczny, w tym sprzętowy i warunki lokalowe wnioskodawcy i partnerów (o ile dotyczy) i wskaż sposób jego wykorzystania w ramach projektu. </t>
  </si>
  <si>
    <t>8. Oświadczam, że zgodnie z art. 125 ust. 3 rozporządzenia Parlamentu Europejskiego i Rady (UE) nr 1303/2013 z 17 grudnia 2013 r., reprezentowana przeze mnie instytucja dysponuje potencjałem administracyjnym, finansowym i operacyjnym umożliwiającym prawidłową realizację projektu zgodnie z warunkami wsparcia określonymi w ramach Regionalnego Programu Operacyjnego Województwa Łódzkiego na lata 2014-2020. Jednocześnie oświadczam, że uzyskałem/am dostęp do dokumentów określających ww. warunki wsparcia.</t>
  </si>
  <si>
    <t>VII Harmonogram realizacji projektu</t>
  </si>
  <si>
    <t>VIII. OŚWIADCZENIE</t>
  </si>
  <si>
    <t>IX Włączenie społeczne</t>
  </si>
  <si>
    <t>VIII.3 Wsparcie przedsiębiorczości</t>
  </si>
  <si>
    <t>IX.1 Aktywna integracja osób zagrożonych ubóstwem lub wykluczeniem społecznym</t>
  </si>
  <si>
    <t>IX.2 Usługi na rzecz osób zagrożonych ubóstwem lub wykluczeniem społecznym</t>
  </si>
  <si>
    <t>IX.3 Rozwój ekonomii społecznej</t>
  </si>
  <si>
    <t>Partner …….. oświadcza, iż ww. kwoty są kwotami</t>
  </si>
  <si>
    <t>Powiaty:</t>
  </si>
  <si>
    <t>Osie/Działania/Poddziałania:</t>
  </si>
  <si>
    <t>Licznik wpisanych znaków</t>
  </si>
  <si>
    <t>Masz jeszcze do dyspozycji</t>
  </si>
  <si>
    <t>Liczba osób bezrobotnych (łącznie z długotrwale bezrobotnymi) objętych wsparciem w programie</t>
  </si>
  <si>
    <t>Liczba osób o niskich kwalifikacjach objętych wsparciem w programie</t>
  </si>
  <si>
    <t>Liczba osób długotrwale bezrobotnych objętych wsparciem w programie</t>
  </si>
  <si>
    <t>Liczba osób w wieku 50 lat i więcej objętych wsparciem w programie</t>
  </si>
  <si>
    <t>Liczba osób z niepełnosprawnościami objętych wsparciem w programie</t>
  </si>
  <si>
    <t>Liczba osób, które otrzymały bezzwrotne środki na podjęcie działalności gospodarczej w programie</t>
  </si>
  <si>
    <t>Liczba osób biernych zawodowo objętych wsparciem w programie</t>
  </si>
  <si>
    <t>Liczba osób pozostających bez pracy, które otrzymały bezzwrotne środki na podjęcie działalności gospodarczej w programie</t>
  </si>
  <si>
    <t>Liczba osób pozostających bez pracy, które skorzystały z instrumentów zwrotnych na podjęcie działalności gospodarczej w programie</t>
  </si>
  <si>
    <t>Liczba osób pracujących  (łącznie z pracującymi na własny rachunek) po opuszczeniu programu</t>
  </si>
  <si>
    <t xml:space="preserve">Liczba osób, które uzyskały kwalifikacje po opuszczeniu programu </t>
  </si>
  <si>
    <t>Liczba utworzonych miejsc pracy w ramach udzielonych z EFS środków na podjęcie działalności gospodarczej</t>
  </si>
  <si>
    <t>Liczba osób zagrożonych ubóstwem lub wykluczeniem społecznym objętych wsparciem w programie</t>
  </si>
  <si>
    <t>Liczba osób zagrożonych ubóstwem lub wykluczeniem społecznym objętych usługami społecznymi świadczonymi w interesie ogólnym w programie</t>
  </si>
  <si>
    <t>Liczba osób zagrożonych ubóstwem lub wykluczeniem społecznym objętych usługami zdrowotnymi w programie</t>
  </si>
  <si>
    <t>LICZNIK dot. 3.1 i 3.2</t>
  </si>
  <si>
    <t>3.4 Krótki opis projektu - max. 2 000 znaków.</t>
  </si>
  <si>
    <t>5.9.1 Wkład własny (inny)</t>
  </si>
  <si>
    <t>Liczba dzieci objętych programami zdrowotnymi w programie</t>
  </si>
  <si>
    <t xml:space="preserve">Liczba podmiotów ekonomii społecznej objętych wsparciem </t>
  </si>
  <si>
    <t>Liczba regionalnych raportów o rozwoju ekonomii społecznej</t>
  </si>
  <si>
    <t>Liczba osób zagrożonych ubóstwem lub wykluczeniem społecznym, które uzyskały kwalifikacje po opuszczeniu programu</t>
  </si>
  <si>
    <t>Liczba osób zagrożonych ubóstwem lub wykluczeniem społecznym poszukujących pracy po opuszczeniu programu</t>
  </si>
  <si>
    <t>Liczba osób zagrożonych ubóstwem lub wykluczeniem społecznym pracujących po opuszczeniu programu (łącznie z pracującymi na własny rachunek)</t>
  </si>
  <si>
    <t>Liczba osób zagrożonych ubóstwem lub wykluczeniem społecznym poszukujących pracy, uczestniczących w kształceniu lub szkoleniu, zdobywających kwalifikacje, pracujących (łącznie z prowadzącymi działalność na własny rachunek) po opuszczeniu programu</t>
  </si>
  <si>
    <t>Liczba wspartych w programie miejsc świadczenia usług społecznych istniejących po zakończeniu projektu</t>
  </si>
  <si>
    <t>Liczba wspartych w programie miejsc świadczenia usług zdrowotnych istniejących po zakończeniu projektu</t>
  </si>
  <si>
    <t>Liczba miejsc pracy utworzonych w przedsiębiorstwach społecznych</t>
  </si>
  <si>
    <t>Liczba miejsc pracy utworzonych w przedsiębiorstwach społecznych dla osób z niepełnosprawnościami</t>
  </si>
  <si>
    <t>Liczba podmiotów, które otrzymały do wykorzystania regionalny raport o rozwoju ekonomii społecznej</t>
  </si>
  <si>
    <t>Nazwa wskaźnika</t>
  </si>
  <si>
    <r>
      <t xml:space="preserve">3.3 Ryzyko nieosiągnięcia założeń projektu </t>
    </r>
    <r>
      <rPr>
        <b/>
        <u val="single"/>
        <sz val="12"/>
        <color indexed="10"/>
        <rFont val="Calibri"/>
        <family val="2"/>
      </rPr>
      <t>(dotyczy projektów, których wnioskowana kwota dofinansowania jest równa albo przekracza 2 mln zł)</t>
    </r>
    <r>
      <rPr>
        <b/>
        <u val="single"/>
        <sz val="12"/>
        <rFont val="Calibri"/>
        <family val="2"/>
      </rPr>
      <t xml:space="preserve"> - max. 10 000 znaków.</t>
    </r>
  </si>
  <si>
    <t>Projekt realizowany tylko przez Wnioskodawcę - Masz jeszcze do dyspozycji</t>
  </si>
  <si>
    <t>Projekt realizowany w partnerstwie - Masz jeszcze do dyspozycji</t>
  </si>
  <si>
    <t>3.2 Grupy docelowe</t>
  </si>
  <si>
    <t>III. Opis projektu w kontekście właściwego celu szczegółowego RPO WŁ - max. 10 000 znaków na punkty 3.1 i 3.2.</t>
  </si>
  <si>
    <t>opis sytuacji</t>
  </si>
  <si>
    <t>sposób identyfikacji</t>
  </si>
  <si>
    <t>IV. SPOSÓB REALIZACJI PROJEKTU ORAZ POTENCJAŁ I DOŚWIADCZENIE WNIOSKODAWCY I PARTNERÓW
 - max. 15 000 znaków (dla projektu realizowanego w partnerstwie - max. 20 000 znaków)</t>
  </si>
  <si>
    <t>Uzasadnienie poszczególnych wydatków wykazanych w szczegółowym budżecie (w przypadku kwot ryczałtowych pole obligatoryjne, w pozostałych przypadkach pole nieobligatoryjne):</t>
  </si>
  <si>
    <t>o zagwarantowanie przez właściwą instytucję ochrony informacji i tajemnic zawartych w niniejszym wniosku (Należy wskazać ich zakres i podstawę prawną ochrony wskazanych informacji i tajemnic)</t>
  </si>
  <si>
    <t xml:space="preserve">Pieczęć i podpis osoby/ób uprawnionej/nych do podejmowania decyzji wiążących w stosunku do partnera projektu (Należy także wpisać nazwę partnera, imię i nazwisko osoby/ób uprawnionej/nych do podejmowania decyzji wiążących w stosunku do partnera projektu).
</t>
  </si>
  <si>
    <t>Produkty</t>
  </si>
  <si>
    <t>Rezultatu</t>
  </si>
  <si>
    <t>/ 15</t>
  </si>
  <si>
    <t>Formy prawne:</t>
  </si>
  <si>
    <t>wspólnoty mieszkaniowe</t>
  </si>
  <si>
    <t>uczelnie</t>
  </si>
  <si>
    <t>fundusze</t>
  </si>
  <si>
    <t>europejskie ugrupowanie współpracy terytorialnej</t>
  </si>
  <si>
    <t>stowarzyszenia niewpisane do KRS</t>
  </si>
  <si>
    <t>organizacje społeczne oddzielnie niewymienione niewpisane do KRS</t>
  </si>
  <si>
    <t>partie polityczne</t>
  </si>
  <si>
    <t>samorządy gospodarcze i zawodowe niewpisane do KRS</t>
  </si>
  <si>
    <t>przedstawicielstwa zagraniczne</t>
  </si>
  <si>
    <t>europejskie zgrupowania interesów gospodarczych</t>
  </si>
  <si>
    <t>spółki partnerskie - mikroprzedsiębiorstwo</t>
  </si>
  <si>
    <t>spółki partnerskie - małe przedsiębiorstwo</t>
  </si>
  <si>
    <t>spółki partnerskie - średnie przedsiębiorstwo</t>
  </si>
  <si>
    <t>spółki partnerskie - duże przedsiębiorstwo</t>
  </si>
  <si>
    <t>spółki akcyjne - mikroprzedsiębiorstwo</t>
  </si>
  <si>
    <t>spółki akcyjne - małe przedsiębiorstwo</t>
  </si>
  <si>
    <t>spółki akcyjne - średnie przedsiębiorstwo</t>
  </si>
  <si>
    <t>Wskaźniki dot. Efektywności</t>
  </si>
  <si>
    <t>jako % kosztów bezpośrednich</t>
  </si>
  <si>
    <t>jako % wartości projektu ogółem</t>
  </si>
  <si>
    <t>5.11 Wnioskowane dofinansowanie</t>
  </si>
  <si>
    <t>W odniesieniu do osób lub środowisk zagrożonych ubóstwem lub wykluczeniem społecznym minimalny poziom efektywności społeczno - zatrudnieniowej wynosi co najmniej 56%</t>
  </si>
  <si>
    <t>W odniesieniu do osób lub środowisk zagrożonych ubóstwem lub wykluczeniem społecznym minimalny poziom efektywności zatrudnieniowej wynosi co najmniej 22% poziomu efektywności społeczno - zatrudnieniowej w projekcie</t>
  </si>
  <si>
    <t>2.9.1.1 Nazwa organizacji / instytucji:</t>
  </si>
  <si>
    <t>2.9.1.2 Forma prawna:</t>
  </si>
  <si>
    <t>2.9.1.3 Forma własności:</t>
  </si>
  <si>
    <t>2.9.1.4 NIP:</t>
  </si>
  <si>
    <t>2.9.1.5 REGON:</t>
  </si>
  <si>
    <t>2.9.1.6 Adres siedziby:</t>
  </si>
  <si>
    <t xml:space="preserve">2.9.1.7 Osoba/y uprawniona/e do podejmowania decyzji wiążących w imieniu partnera: </t>
  </si>
  <si>
    <t xml:space="preserve">2.9.1.8 Symbol partnera: </t>
  </si>
  <si>
    <t xml:space="preserve"> - Wskaż kwoty ryczałtowe, które będą realizowane w projekcie i wskaż, których zadań dotyczą;
 - Określ wskaźniki produktu i rezultatu, które będą wytworzone w ramach realizacji poszczególnych kwot ryczałtowych oraz dokumenty potwierdzające realizację wskaźników.</t>
  </si>
  <si>
    <t>spółki akcyjne - duże przedsiębiorstwo</t>
  </si>
  <si>
    <t>spółki z ograniczoną odpowiedzialnością - mikroprzedsiębiorstwo</t>
  </si>
  <si>
    <t>spółki z ograniczoną odpowiedzialnością - małe przedsiębiorstwo</t>
  </si>
  <si>
    <t xml:space="preserve"> - Wskaż zadania, które będą realizowane w projekcie;
 - Opisz szczegółowo zadania, które będą realizowane w projekcie i uzasadnij potrzebę ich realizacji;
 - Wskaż zadanie/zadania, w którym/których będą prowadzone działania na rzecz wyrównania szans płci w projekcie;
 - Wskaż, w jaki sposób projekt realizuje zasadę równości szans i dostępności dla osób z niepełnosprawnościami;
 - Przyporządkuj poszczególne zadania do odpowiednich wskaźników wskazanych w pkt 3.1.1 wniosku (o ile dotyczy);
 - Wskaż wartość wskaźnika, która zostanie osiągnięta w ramach zadania;
 - Opisz, w jaki sposób zostanie zachowana trwałość i wpływ rezultatów projektu (o ile dotyczy);
 - Przypisz partnerów do zadań, za których wykonanie będą oni odpowiedzialni w ramach projektu (o ile dotyczy);
 - Uzasadnij wybór partnerów do realizacji poszczególnych zadań (o ile dotyczy).</t>
  </si>
  <si>
    <t>spółki z ograniczoną odpowiedzialnością - średnie przedsiębiorstwo</t>
  </si>
  <si>
    <t>spółki z ograniczoną odpowiedzialnością - duże przedsiębiorstwo</t>
  </si>
  <si>
    <t>spółki jawne - mikroprzedsiębiorstwo</t>
  </si>
  <si>
    <t>spółki jawne - małe przedsiębiorstwo</t>
  </si>
  <si>
    <t>spółki jawne - średnie przedsiębiorstwo</t>
  </si>
  <si>
    <t>spółki jawne - duże przedsiębiorstwo</t>
  </si>
  <si>
    <t>spółki komandytowe - mikroprzedsiębiorstwo</t>
  </si>
  <si>
    <t>spółki komandytowe - małe przedsiębiorstwo</t>
  </si>
  <si>
    <t>spółki komandytowe - średnie przedsiębiorstwo</t>
  </si>
  <si>
    <t>spółki komandytowe - duże przedsiębiorstwo</t>
  </si>
  <si>
    <t>spółki komandytowo-akcyjne - mikroprzedsiębiorstwo</t>
  </si>
  <si>
    <t>spółki komandytowo-akcyjne - małe przedsiębiorstwo</t>
  </si>
  <si>
    <t>spółki komandytowo-akcyjne - średnie przedsiębiorstwo</t>
  </si>
  <si>
    <t>spółki komandytowo-akcyjne - duże przedsiębiorstwo</t>
  </si>
  <si>
    <t>spółki europejskie - mikroprzedsiębiorstwo</t>
  </si>
  <si>
    <t>spółki europejskie - małe przedsiębiorstwo</t>
  </si>
  <si>
    <t>spółki europejskie - średnie przedsiębiorstwo</t>
  </si>
  <si>
    <t>spółki europejskie - duże przedsiębiorstwo</t>
  </si>
  <si>
    <t>przedsiębiorstwa państwowe - mikroprzedsiębiorstwo</t>
  </si>
  <si>
    <t>przedsiębiorstwa państwowe - małe przedsiębiorstwo</t>
  </si>
  <si>
    <t>przedsiębiorstwa państwowe - średnie przedsiębiorstwo</t>
  </si>
  <si>
    <t>przedsiębiorstwa państwowe - duże przedsiębiorstwo</t>
  </si>
  <si>
    <t>towarzystwa ubezpieczeń wzajemnych,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</si>
</sst>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yyyy/mm/dd;@"/>
    <numFmt numFmtId="166" formatCode="0;\-0;;@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u val="single"/>
      <sz val="12"/>
      <color indexed="10"/>
      <name val="Calibri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22"/>
      <name val="Arial"/>
      <family val="2"/>
    </font>
    <font>
      <sz val="9"/>
      <color indexed="22"/>
      <name val="Czcionka tekstu podstawowego"/>
      <family val="2"/>
    </font>
    <font>
      <b/>
      <sz val="11"/>
      <color indexed="46"/>
      <name val="Calibri"/>
      <family val="2"/>
    </font>
    <font>
      <sz val="8"/>
      <color indexed="22"/>
      <name val="Arial"/>
      <family val="2"/>
    </font>
    <font>
      <sz val="11"/>
      <color indexed="22"/>
      <name val="Arial"/>
      <family val="2"/>
    </font>
    <font>
      <sz val="12"/>
      <color indexed="22"/>
      <name val="Times New Roman"/>
      <family val="1"/>
    </font>
    <font>
      <sz val="10"/>
      <color indexed="63"/>
      <name val="Arial"/>
      <family val="2"/>
    </font>
    <font>
      <sz val="11"/>
      <color indexed="63"/>
      <name val="Calibri"/>
      <family val="2"/>
    </font>
    <font>
      <sz val="10"/>
      <color indexed="63"/>
      <name val="Calibri"/>
      <family val="2"/>
    </font>
    <font>
      <sz val="11"/>
      <name val="Arial"/>
      <family val="2"/>
    </font>
    <font>
      <b/>
      <u val="single"/>
      <sz val="12"/>
      <name val="Calibri"/>
      <family val="2"/>
    </font>
    <font>
      <sz val="9"/>
      <name val="Czcionka tekstu podstawowego"/>
      <family val="2"/>
    </font>
    <font>
      <sz val="8"/>
      <color indexed="22"/>
      <name val="Czcionka tekstu podstawowego"/>
      <family val="2"/>
    </font>
    <font>
      <sz val="10"/>
      <color indexed="22"/>
      <name val="Calibri"/>
      <family val="2"/>
    </font>
    <font>
      <i/>
      <sz val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55"/>
      <name val="Arial"/>
      <family val="2"/>
    </font>
    <font>
      <sz val="10"/>
      <color indexed="8"/>
      <name val="Arial"/>
      <family val="2"/>
    </font>
    <font>
      <b/>
      <sz val="10"/>
      <color indexed="55"/>
      <name val="Arial"/>
      <family val="2"/>
    </font>
    <font>
      <b/>
      <sz val="9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0"/>
      <color indexed="55"/>
      <name val="Calibri"/>
      <family val="2"/>
    </font>
    <font>
      <sz val="8"/>
      <color indexed="22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34" fillId="3" borderId="1" applyNumberFormat="0" applyAlignment="0" applyProtection="0"/>
    <xf numFmtId="0" fontId="35" fillId="9" borderId="2" applyNumberFormat="0" applyAlignment="0" applyProtection="0"/>
    <xf numFmtId="0" fontId="3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14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10" borderId="0" applyNumberFormat="0" applyBorder="0" applyAlignment="0" applyProtection="0"/>
    <xf numFmtId="0" fontId="0" fillId="0" borderId="0">
      <alignment/>
      <protection/>
    </xf>
    <xf numFmtId="0" fontId="43" fillId="9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17" borderId="0" applyNumberFormat="0" applyBorder="0" applyAlignment="0" applyProtection="0"/>
  </cellStyleXfs>
  <cellXfs count="99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4" borderId="10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0" fontId="0" fillId="4" borderId="12" xfId="0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10" borderId="13" xfId="0" applyFill="1" applyBorder="1" applyAlignment="1" applyProtection="1">
      <alignment horizontal="center" vertical="center" wrapText="1"/>
      <protection/>
    </xf>
    <xf numFmtId="0" fontId="0" fillId="18" borderId="14" xfId="0" applyFont="1" applyFill="1" applyBorder="1" applyAlignment="1" applyProtection="1">
      <alignment horizontal="center" vertical="center" wrapText="1"/>
      <protection/>
    </xf>
    <xf numFmtId="49" fontId="0" fillId="10" borderId="14" xfId="0" applyNumberFormat="1" applyFill="1" applyBorder="1" applyAlignment="1" applyProtection="1">
      <alignment horizontal="center" vertical="center" wrapText="1"/>
      <protection/>
    </xf>
    <xf numFmtId="49" fontId="0" fillId="10" borderId="15" xfId="0" applyNumberFormat="1" applyFill="1" applyBorder="1" applyAlignment="1" applyProtection="1">
      <alignment horizontal="center" vertical="center" wrapText="1"/>
      <protection/>
    </xf>
    <xf numFmtId="0" fontId="0" fillId="4" borderId="16" xfId="0" applyFill="1" applyBorder="1" applyAlignment="1" applyProtection="1">
      <alignment wrapText="1"/>
      <protection locked="0"/>
    </xf>
    <xf numFmtId="0" fontId="0" fillId="4" borderId="17" xfId="0" applyFill="1" applyBorder="1" applyAlignment="1" applyProtection="1">
      <alignment wrapText="1"/>
      <protection locked="0"/>
    </xf>
    <xf numFmtId="0" fontId="0" fillId="4" borderId="18" xfId="0" applyFill="1" applyBorder="1" applyAlignment="1" applyProtection="1">
      <alignment wrapText="1"/>
      <protection locked="0"/>
    </xf>
    <xf numFmtId="0" fontId="14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9" borderId="0" xfId="0" applyFill="1" applyAlignment="1" applyProtection="1">
      <alignment/>
      <protection locked="0"/>
    </xf>
    <xf numFmtId="0" fontId="0" fillId="9" borderId="0" xfId="0" applyFill="1" applyAlignment="1">
      <alignment/>
    </xf>
    <xf numFmtId="0" fontId="8" fillId="9" borderId="0" xfId="0" applyFont="1" applyFill="1" applyAlignment="1">
      <alignment/>
    </xf>
    <xf numFmtId="0" fontId="17" fillId="9" borderId="0" xfId="0" applyFont="1" applyFill="1" applyAlignment="1">
      <alignment/>
    </xf>
    <xf numFmtId="0" fontId="17" fillId="9" borderId="0" xfId="0" applyFont="1" applyFill="1" applyAlignment="1" applyProtection="1">
      <alignment/>
      <protection hidden="1"/>
    </xf>
    <xf numFmtId="0" fontId="0" fillId="9" borderId="0" xfId="0" applyFill="1" applyBorder="1" applyAlignment="1">
      <alignment horizontal="center" vertical="center" wrapText="1"/>
    </xf>
    <xf numFmtId="0" fontId="0" fillId="9" borderId="0" xfId="0" applyFill="1" applyAlignment="1" applyProtection="1">
      <alignment/>
      <protection hidden="1"/>
    </xf>
    <xf numFmtId="0" fontId="0" fillId="9" borderId="0" xfId="0" applyFont="1" applyFill="1" applyAlignment="1" applyProtection="1">
      <alignment/>
      <protection hidden="1"/>
    </xf>
    <xf numFmtId="0" fontId="0" fillId="9" borderId="0" xfId="0" applyFill="1" applyBorder="1" applyAlignment="1" applyProtection="1">
      <alignment/>
      <protection hidden="1"/>
    </xf>
    <xf numFmtId="0" fontId="13" fillId="9" borderId="0" xfId="0" applyFont="1" applyFill="1" applyBorder="1" applyAlignment="1" applyProtection="1">
      <alignment/>
      <protection hidden="1"/>
    </xf>
    <xf numFmtId="0" fontId="0" fillId="9" borderId="0" xfId="0" applyFont="1" applyFill="1" applyBorder="1" applyAlignment="1" applyProtection="1">
      <alignment/>
      <protection hidden="1"/>
    </xf>
    <xf numFmtId="0" fontId="0" fillId="9" borderId="0" xfId="0" applyFont="1" applyFill="1" applyAlignment="1">
      <alignment/>
    </xf>
    <xf numFmtId="0" fontId="5" fillId="9" borderId="0" xfId="0" applyFont="1" applyFill="1" applyAlignment="1" applyProtection="1">
      <alignment/>
      <protection hidden="1"/>
    </xf>
    <xf numFmtId="0" fontId="17" fillId="9" borderId="0" xfId="0" applyFont="1" applyFill="1" applyBorder="1" applyAlignment="1">
      <alignment/>
    </xf>
    <xf numFmtId="0" fontId="0" fillId="9" borderId="0" xfId="0" applyFont="1" applyFill="1" applyAlignment="1">
      <alignment/>
    </xf>
    <xf numFmtId="0" fontId="17" fillId="9" borderId="0" xfId="0" applyFont="1" applyFill="1" applyAlignment="1" applyProtection="1">
      <alignment wrapText="1"/>
      <protection/>
    </xf>
    <xf numFmtId="0" fontId="17" fillId="9" borderId="0" xfId="0" applyFont="1" applyFill="1" applyAlignment="1" applyProtection="1">
      <alignment/>
      <protection locked="0"/>
    </xf>
    <xf numFmtId="1" fontId="0" fillId="9" borderId="20" xfId="0" applyNumberFormat="1" applyFont="1" applyFill="1" applyBorder="1" applyAlignment="1" applyProtection="1">
      <alignment horizontal="center" vertical="center" wrapText="1"/>
      <protection/>
    </xf>
    <xf numFmtId="0" fontId="0" fillId="9" borderId="0" xfId="0" applyFill="1" applyAlignment="1" applyProtection="1">
      <alignment wrapText="1"/>
      <protection locked="0"/>
    </xf>
    <xf numFmtId="0" fontId="0" fillId="9" borderId="0" xfId="0" applyFill="1" applyAlignment="1">
      <alignment wrapText="1"/>
    </xf>
    <xf numFmtId="0" fontId="12" fillId="9" borderId="0" xfId="0" applyFont="1" applyFill="1" applyAlignment="1" applyProtection="1">
      <alignment wrapText="1"/>
      <protection locked="0"/>
    </xf>
    <xf numFmtId="0" fontId="0" fillId="9" borderId="0" xfId="0" applyFont="1" applyFill="1" applyAlignment="1" applyProtection="1">
      <alignment/>
      <protection/>
    </xf>
    <xf numFmtId="0" fontId="17" fillId="9" borderId="0" xfId="0" applyFont="1" applyFill="1" applyAlignment="1" applyProtection="1">
      <alignment wrapText="1"/>
      <protection locked="0"/>
    </xf>
    <xf numFmtId="0" fontId="17" fillId="9" borderId="0" xfId="0" applyFont="1" applyFill="1" applyAlignment="1">
      <alignment wrapText="1"/>
    </xf>
    <xf numFmtId="0" fontId="0" fillId="9" borderId="0" xfId="0" applyFill="1" applyAlignment="1">
      <alignment horizontal="center"/>
    </xf>
    <xf numFmtId="0" fontId="18" fillId="9" borderId="0" xfId="0" applyFont="1" applyFill="1" applyBorder="1" applyAlignment="1">
      <alignment wrapText="1"/>
    </xf>
    <xf numFmtId="0" fontId="17" fillId="9" borderId="0" xfId="0" applyFont="1" applyFill="1" applyBorder="1" applyAlignment="1">
      <alignment wrapText="1"/>
    </xf>
    <xf numFmtId="0" fontId="0" fillId="9" borderId="0" xfId="0" applyFont="1" applyFill="1" applyAlignment="1" applyProtection="1">
      <alignment/>
      <protection hidden="1" locked="0"/>
    </xf>
    <xf numFmtId="0" fontId="0" fillId="9" borderId="0" xfId="0" applyFill="1" applyAlignment="1" applyProtection="1">
      <alignment/>
      <protection hidden="1" locked="0"/>
    </xf>
    <xf numFmtId="0" fontId="0" fillId="9" borderId="0" xfId="52" applyFill="1" applyProtection="1">
      <alignment/>
      <protection/>
    </xf>
    <xf numFmtId="0" fontId="0" fillId="9" borderId="0" xfId="52" applyFont="1" applyFill="1" applyProtection="1">
      <alignment/>
      <protection/>
    </xf>
    <xf numFmtId="0" fontId="5" fillId="9" borderId="20" xfId="0" applyFont="1" applyFill="1" applyBorder="1" applyAlignment="1" applyProtection="1">
      <alignment horizontal="center" vertical="center" wrapText="1"/>
      <protection/>
    </xf>
    <xf numFmtId="0" fontId="0" fillId="9" borderId="20" xfId="0" applyFill="1" applyBorder="1" applyAlignment="1" applyProtection="1">
      <alignment horizontal="center" vertical="center" wrapText="1"/>
      <protection/>
    </xf>
    <xf numFmtId="0" fontId="17" fillId="9" borderId="0" xfId="0" applyFont="1" applyFill="1" applyAlignment="1">
      <alignment/>
    </xf>
    <xf numFmtId="0" fontId="4" fillId="18" borderId="21" xfId="0" applyFont="1" applyFill="1" applyBorder="1" applyAlignment="1" applyProtection="1">
      <alignment horizontal="center" vertical="center"/>
      <protection/>
    </xf>
    <xf numFmtId="0" fontId="4" fillId="18" borderId="22" xfId="0" applyFont="1" applyFill="1" applyBorder="1" applyAlignment="1" applyProtection="1">
      <alignment horizontal="center" vertical="center"/>
      <protection/>
    </xf>
    <xf numFmtId="49" fontId="4" fillId="18" borderId="22" xfId="0" applyNumberFormat="1" applyFont="1" applyFill="1" applyBorder="1" applyAlignment="1" applyProtection="1">
      <alignment horizontal="center" vertical="center"/>
      <protection/>
    </xf>
    <xf numFmtId="0" fontId="6" fillId="18" borderId="20" xfId="52" applyFont="1" applyFill="1" applyBorder="1" applyAlignment="1" applyProtection="1">
      <alignment wrapText="1"/>
      <protection/>
    </xf>
    <xf numFmtId="0" fontId="6" fillId="18" borderId="22" xfId="52" applyFont="1" applyFill="1" applyBorder="1" applyAlignment="1" applyProtection="1">
      <alignment wrapText="1"/>
      <protection/>
    </xf>
    <xf numFmtId="0" fontId="6" fillId="18" borderId="20" xfId="52" applyFont="1" applyFill="1" applyBorder="1" applyAlignment="1" applyProtection="1">
      <alignment textRotation="90" wrapText="1"/>
      <protection/>
    </xf>
    <xf numFmtId="0" fontId="6" fillId="18" borderId="22" xfId="52" applyFont="1" applyFill="1" applyBorder="1" applyAlignment="1" applyProtection="1">
      <alignment textRotation="90" wrapText="1"/>
      <protection/>
    </xf>
    <xf numFmtId="0" fontId="0" fillId="9" borderId="0" xfId="0" applyFont="1" applyFill="1" applyAlignment="1" applyProtection="1">
      <alignment/>
      <protection locked="0"/>
    </xf>
    <xf numFmtId="49" fontId="17" fillId="9" borderId="0" xfId="0" applyNumberFormat="1" applyFont="1" applyFill="1" applyAlignment="1">
      <alignment/>
    </xf>
    <xf numFmtId="0" fontId="17" fillId="9" borderId="0" xfId="0" applyFont="1" applyFill="1" applyAlignment="1" applyProtection="1">
      <alignment/>
      <protection/>
    </xf>
    <xf numFmtId="0" fontId="0" fillId="9" borderId="0" xfId="0" applyFont="1" applyFill="1" applyAlignment="1" applyProtection="1">
      <alignment/>
      <protection hidden="1"/>
    </xf>
    <xf numFmtId="0" fontId="0" fillId="9" borderId="0" xfId="0" applyFont="1" applyFill="1" applyAlignment="1" applyProtection="1">
      <alignment wrapText="1"/>
      <protection/>
    </xf>
    <xf numFmtId="0" fontId="0" fillId="9" borderId="0" xfId="0" applyFont="1" applyFill="1" applyAlignment="1" applyProtection="1">
      <alignment wrapText="1"/>
      <protection/>
    </xf>
    <xf numFmtId="0" fontId="21" fillId="9" borderId="0" xfId="0" applyFont="1" applyFill="1" applyAlignment="1" applyProtection="1">
      <alignment/>
      <protection hidden="1"/>
    </xf>
    <xf numFmtId="0" fontId="22" fillId="9" borderId="0" xfId="0" applyFont="1" applyFill="1" applyAlignment="1" applyProtection="1">
      <alignment/>
      <protection hidden="1"/>
    </xf>
    <xf numFmtId="0" fontId="5" fillId="9" borderId="20" xfId="0" applyFont="1" applyFill="1" applyBorder="1" applyAlignment="1" applyProtection="1">
      <alignment horizontal="center" wrapText="1"/>
      <protection/>
    </xf>
    <xf numFmtId="0" fontId="4" fillId="9" borderId="20" xfId="0" applyFont="1" applyFill="1" applyBorder="1" applyAlignment="1" applyProtection="1">
      <alignment horizontal="center" vertical="center" wrapText="1"/>
      <protection/>
    </xf>
    <xf numFmtId="0" fontId="6" fillId="9" borderId="20" xfId="0" applyFont="1" applyFill="1" applyBorder="1" applyAlignment="1" applyProtection="1">
      <alignment horizontal="center" vertical="center" wrapText="1"/>
      <protection/>
    </xf>
    <xf numFmtId="0" fontId="0" fillId="9" borderId="0" xfId="0" applyFill="1" applyAlignment="1" applyProtection="1">
      <alignment/>
      <protection/>
    </xf>
    <xf numFmtId="164" fontId="17" fillId="9" borderId="0" xfId="0" applyNumberFormat="1" applyFont="1" applyFill="1" applyAlignment="1" applyProtection="1">
      <alignment/>
      <protection/>
    </xf>
    <xf numFmtId="0" fontId="4" fillId="4" borderId="22" xfId="0" applyFont="1" applyFill="1" applyBorder="1" applyAlignment="1" applyProtection="1">
      <alignment horizontal="center" vertical="center"/>
      <protection locked="0"/>
    </xf>
    <xf numFmtId="49" fontId="4" fillId="4" borderId="22" xfId="0" applyNumberFormat="1" applyFont="1" applyFill="1" applyBorder="1" applyAlignment="1" applyProtection="1">
      <alignment horizontal="center" vertical="center"/>
      <protection locked="0"/>
    </xf>
    <xf numFmtId="49" fontId="4" fillId="18" borderId="23" xfId="0" applyNumberFormat="1" applyFont="1" applyFill="1" applyBorder="1" applyAlignment="1" applyProtection="1">
      <alignment horizontal="center" vertical="center"/>
      <protection locked="0"/>
    </xf>
    <xf numFmtId="0" fontId="0" fillId="18" borderId="24" xfId="0" applyFill="1" applyBorder="1" applyAlignment="1" applyProtection="1">
      <alignment horizontal="center" vertical="center" wrapText="1"/>
      <protection locked="0"/>
    </xf>
    <xf numFmtId="0" fontId="0" fillId="18" borderId="25" xfId="0" applyFill="1" applyBorder="1" applyAlignment="1" applyProtection="1">
      <alignment horizontal="center" vertical="center" wrapText="1"/>
      <protection locked="0"/>
    </xf>
    <xf numFmtId="0" fontId="0" fillId="18" borderId="26" xfId="0" applyFill="1" applyBorder="1" applyAlignment="1" applyProtection="1">
      <alignment horizontal="center" vertical="center" wrapText="1"/>
      <protection locked="0"/>
    </xf>
    <xf numFmtId="0" fontId="0" fillId="18" borderId="27" xfId="0" applyFill="1" applyBorder="1" applyAlignment="1" applyProtection="1">
      <alignment horizontal="center" vertical="center" wrapText="1"/>
      <protection locked="0"/>
    </xf>
    <xf numFmtId="0" fontId="0" fillId="18" borderId="28" xfId="0" applyFill="1" applyBorder="1" applyAlignment="1" applyProtection="1">
      <alignment horizontal="center" vertical="center" wrapText="1"/>
      <protection locked="0"/>
    </xf>
    <xf numFmtId="0" fontId="0" fillId="10" borderId="16" xfId="0" applyFill="1" applyBorder="1" applyAlignment="1" applyProtection="1">
      <alignment horizontal="center" vertical="center" wrapText="1"/>
      <protection locked="0"/>
    </xf>
    <xf numFmtId="0" fontId="0" fillId="10" borderId="26" xfId="0" applyFill="1" applyBorder="1" applyAlignment="1" applyProtection="1">
      <alignment horizontal="center" vertical="center" wrapText="1"/>
      <protection locked="0"/>
    </xf>
    <xf numFmtId="0" fontId="0" fillId="10" borderId="28" xfId="0" applyFill="1" applyBorder="1" applyAlignment="1" applyProtection="1">
      <alignment horizontal="center" vertical="center" wrapText="1"/>
      <protection locked="0"/>
    </xf>
    <xf numFmtId="0" fontId="0" fillId="18" borderId="16" xfId="0" applyFill="1" applyBorder="1" applyAlignment="1" applyProtection="1">
      <alignment horizontal="center" vertical="center" wrapText="1"/>
      <protection locked="0"/>
    </xf>
    <xf numFmtId="0" fontId="0" fillId="18" borderId="29" xfId="0" applyFill="1" applyBorder="1" applyAlignment="1" applyProtection="1">
      <alignment horizontal="center" vertical="center" wrapText="1"/>
      <protection locked="0"/>
    </xf>
    <xf numFmtId="0" fontId="0" fillId="18" borderId="30" xfId="0" applyFill="1" applyBorder="1" applyAlignment="1" applyProtection="1">
      <alignment horizontal="center" vertical="center" wrapText="1"/>
      <protection locked="0"/>
    </xf>
    <xf numFmtId="0" fontId="0" fillId="18" borderId="31" xfId="0" applyFill="1" applyBorder="1" applyAlignment="1" applyProtection="1">
      <alignment horizontal="center" vertical="center" wrapText="1"/>
      <protection locked="0"/>
    </xf>
    <xf numFmtId="0" fontId="0" fillId="18" borderId="32" xfId="0" applyFill="1" applyBorder="1" applyAlignment="1" applyProtection="1">
      <alignment horizontal="center" vertical="center" wrapText="1"/>
      <protection locked="0"/>
    </xf>
    <xf numFmtId="0" fontId="0" fillId="18" borderId="33" xfId="0" applyFill="1" applyBorder="1" applyAlignment="1" applyProtection="1">
      <alignment horizontal="center" vertical="center" wrapText="1"/>
      <protection locked="0"/>
    </xf>
    <xf numFmtId="0" fontId="0" fillId="10" borderId="34" xfId="0" applyFill="1" applyBorder="1" applyAlignment="1" applyProtection="1">
      <alignment horizontal="center" vertical="center" wrapText="1"/>
      <protection locked="0"/>
    </xf>
    <xf numFmtId="0" fontId="0" fillId="10" borderId="31" xfId="0" applyFill="1" applyBorder="1" applyAlignment="1" applyProtection="1">
      <alignment horizontal="center" vertical="center" wrapText="1"/>
      <protection locked="0"/>
    </xf>
    <xf numFmtId="0" fontId="0" fillId="18" borderId="34" xfId="0" applyFill="1" applyBorder="1" applyAlignment="1" applyProtection="1">
      <alignment horizontal="center" vertical="center" wrapText="1"/>
      <protection locked="0"/>
    </xf>
    <xf numFmtId="0" fontId="0" fillId="18" borderId="13" xfId="0" applyFill="1" applyBorder="1" applyAlignment="1" applyProtection="1">
      <alignment horizontal="center" vertical="center" wrapText="1"/>
      <protection locked="0"/>
    </xf>
    <xf numFmtId="0" fontId="0" fillId="18" borderId="21" xfId="0" applyFill="1" applyBorder="1" applyAlignment="1" applyProtection="1">
      <alignment horizontal="center" vertical="center" wrapText="1"/>
      <protection locked="0"/>
    </xf>
    <xf numFmtId="0" fontId="0" fillId="18" borderId="20" xfId="0" applyFill="1" applyBorder="1" applyAlignment="1" applyProtection="1">
      <alignment horizontal="center" vertical="center" wrapText="1"/>
      <protection locked="0"/>
    </xf>
    <xf numFmtId="0" fontId="0" fillId="18" borderId="22" xfId="0" applyFill="1" applyBorder="1" applyAlignment="1" applyProtection="1">
      <alignment horizontal="center" vertical="center" wrapText="1"/>
      <protection locked="0"/>
    </xf>
    <xf numFmtId="0" fontId="0" fillId="18" borderId="35" xfId="0" applyFill="1" applyBorder="1" applyAlignment="1" applyProtection="1">
      <alignment horizontal="center" vertical="center" wrapText="1"/>
      <protection locked="0"/>
    </xf>
    <xf numFmtId="0" fontId="0" fillId="10" borderId="17" xfId="0" applyFill="1" applyBorder="1" applyAlignment="1" applyProtection="1">
      <alignment horizontal="center" vertical="center" wrapText="1"/>
      <protection locked="0"/>
    </xf>
    <xf numFmtId="0" fontId="0" fillId="10" borderId="20" xfId="0" applyFill="1" applyBorder="1" applyAlignment="1" applyProtection="1">
      <alignment horizontal="center" vertical="center" wrapText="1"/>
      <protection locked="0"/>
    </xf>
    <xf numFmtId="0" fontId="0" fillId="18" borderId="17" xfId="0" applyFill="1" applyBorder="1" applyAlignment="1" applyProtection="1">
      <alignment horizontal="center" vertical="center" wrapText="1"/>
      <protection locked="0"/>
    </xf>
    <xf numFmtId="0" fontId="0" fillId="18" borderId="22" xfId="0" applyFill="1" applyBorder="1" applyAlignment="1" applyProtection="1">
      <alignment wrapText="1"/>
      <protection locked="0"/>
    </xf>
    <xf numFmtId="0" fontId="0" fillId="18" borderId="36" xfId="0" applyFill="1" applyBorder="1" applyAlignment="1" applyProtection="1">
      <alignment horizontal="center" vertical="center" wrapText="1"/>
      <protection locked="0"/>
    </xf>
    <xf numFmtId="0" fontId="0" fillId="18" borderId="37" xfId="0" applyFill="1" applyBorder="1" applyAlignment="1" applyProtection="1">
      <alignment horizontal="center" vertical="center" wrapText="1"/>
      <protection locked="0"/>
    </xf>
    <xf numFmtId="0" fontId="0" fillId="18" borderId="38" xfId="0" applyFill="1" applyBorder="1" applyAlignment="1" applyProtection="1">
      <alignment horizontal="center" vertical="center" wrapText="1"/>
      <protection locked="0"/>
    </xf>
    <xf numFmtId="0" fontId="0" fillId="18" borderId="39" xfId="0" applyFill="1" applyBorder="1" applyAlignment="1" applyProtection="1">
      <alignment horizontal="center" vertical="center" wrapText="1"/>
      <protection locked="0"/>
    </xf>
    <xf numFmtId="0" fontId="0" fillId="18" borderId="40" xfId="0" applyFill="1" applyBorder="1" applyAlignment="1" applyProtection="1">
      <alignment horizontal="center" vertical="center" wrapText="1"/>
      <protection locked="0"/>
    </xf>
    <xf numFmtId="0" fontId="0" fillId="10" borderId="41" xfId="0" applyFill="1" applyBorder="1" applyAlignment="1" applyProtection="1">
      <alignment horizontal="center" vertical="center" wrapText="1"/>
      <protection locked="0"/>
    </xf>
    <xf numFmtId="0" fontId="0" fillId="10" borderId="38" xfId="0" applyFill="1" applyBorder="1" applyAlignment="1" applyProtection="1">
      <alignment horizontal="center" vertical="center" wrapText="1"/>
      <protection locked="0"/>
    </xf>
    <xf numFmtId="0" fontId="0" fillId="10" borderId="40" xfId="0" applyFill="1" applyBorder="1" applyAlignment="1" applyProtection="1">
      <alignment horizontal="center" vertical="center" wrapText="1"/>
      <protection locked="0"/>
    </xf>
    <xf numFmtId="0" fontId="0" fillId="18" borderId="41" xfId="0" applyFill="1" applyBorder="1" applyAlignment="1" applyProtection="1">
      <alignment horizontal="center" vertical="center" wrapText="1"/>
      <protection locked="0"/>
    </xf>
    <xf numFmtId="1" fontId="0" fillId="9" borderId="23" xfId="0" applyNumberFormat="1" applyFont="1" applyFill="1" applyBorder="1" applyAlignment="1" applyProtection="1">
      <alignment horizontal="center" vertical="center"/>
      <protection/>
    </xf>
    <xf numFmtId="0" fontId="0" fillId="9" borderId="23" xfId="0" applyFont="1" applyFill="1" applyBorder="1" applyAlignment="1" applyProtection="1">
      <alignment horizontal="center" vertical="center" wrapText="1"/>
      <protection/>
    </xf>
    <xf numFmtId="0" fontId="0" fillId="9" borderId="20" xfId="0" applyFont="1" applyFill="1" applyBorder="1" applyAlignment="1" applyProtection="1">
      <alignment horizontal="center" vertical="center"/>
      <protection/>
    </xf>
    <xf numFmtId="1" fontId="0" fillId="9" borderId="0" xfId="0" applyNumberFormat="1" applyFont="1" applyFill="1" applyAlignment="1" applyProtection="1">
      <alignment/>
      <protection/>
    </xf>
    <xf numFmtId="1" fontId="17" fillId="9" borderId="0" xfId="0" applyNumberFormat="1" applyFont="1" applyFill="1" applyAlignment="1" applyProtection="1">
      <alignment/>
      <protection hidden="1"/>
    </xf>
    <xf numFmtId="0" fontId="23" fillId="9" borderId="0" xfId="0" applyFont="1" applyFill="1" applyAlignment="1" applyProtection="1">
      <alignment wrapText="1"/>
      <protection locked="0"/>
    </xf>
    <xf numFmtId="0" fontId="23" fillId="9" borderId="0" xfId="0" applyFont="1" applyFill="1" applyAlignment="1">
      <alignment wrapText="1"/>
    </xf>
    <xf numFmtId="0" fontId="23" fillId="0" borderId="0" xfId="0" applyFont="1" applyAlignment="1">
      <alignment wrapText="1"/>
    </xf>
    <xf numFmtId="0" fontId="23" fillId="9" borderId="0" xfId="0" applyFont="1" applyFill="1" applyAlignment="1">
      <alignment/>
    </xf>
    <xf numFmtId="0" fontId="23" fillId="9" borderId="0" xfId="0" applyFont="1" applyFill="1" applyAlignment="1" applyProtection="1">
      <alignment/>
      <protection locked="0"/>
    </xf>
    <xf numFmtId="0" fontId="23" fillId="0" borderId="0" xfId="0" applyFont="1" applyAlignment="1">
      <alignment/>
    </xf>
    <xf numFmtId="0" fontId="12" fillId="9" borderId="0" xfId="0" applyFont="1" applyFill="1" applyAlignment="1" applyProtection="1">
      <alignment horizontal="center" vertical="center"/>
      <protection locked="0"/>
    </xf>
    <xf numFmtId="0" fontId="0" fillId="9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9" borderId="0" xfId="0" applyFill="1" applyAlignment="1">
      <alignment horizontal="center" vertical="center" wrapText="1"/>
    </xf>
    <xf numFmtId="0" fontId="12" fillId="9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9" borderId="0" xfId="0" applyFill="1" applyAlignment="1">
      <alignment vertical="center"/>
    </xf>
    <xf numFmtId="0" fontId="0" fillId="9" borderId="0" xfId="0" applyFont="1" applyFill="1" applyAlignment="1">
      <alignment/>
    </xf>
    <xf numFmtId="0" fontId="0" fillId="9" borderId="0" xfId="0" applyFill="1" applyBorder="1" applyAlignment="1">
      <alignment/>
    </xf>
    <xf numFmtId="0" fontId="0" fillId="0" borderId="0" xfId="0" applyBorder="1" applyAlignment="1">
      <alignment/>
    </xf>
    <xf numFmtId="0" fontId="0" fillId="18" borderId="21" xfId="0" applyFont="1" applyFill="1" applyBorder="1" applyAlignment="1" applyProtection="1">
      <alignment horizontal="center" vertical="center" wrapText="1"/>
      <protection/>
    </xf>
    <xf numFmtId="0" fontId="0" fillId="18" borderId="22" xfId="0" applyFont="1" applyFill="1" applyBorder="1" applyAlignment="1" applyProtection="1">
      <alignment horizontal="center" vertical="center" wrapText="1"/>
      <protection/>
    </xf>
    <xf numFmtId="0" fontId="0" fillId="18" borderId="23" xfId="0" applyFont="1" applyFill="1" applyBorder="1" applyAlignment="1" applyProtection="1">
      <alignment horizontal="center" vertical="center" wrapText="1"/>
      <protection/>
    </xf>
    <xf numFmtId="0" fontId="0" fillId="18" borderId="35" xfId="0" applyFont="1" applyFill="1" applyBorder="1" applyAlignment="1" applyProtection="1">
      <alignment horizontal="center" vertical="center" wrapText="1"/>
      <protection/>
    </xf>
    <xf numFmtId="0" fontId="0" fillId="10" borderId="17" xfId="0" applyFill="1" applyBorder="1" applyAlignment="1" applyProtection="1">
      <alignment horizontal="center" vertical="center" wrapText="1"/>
      <protection/>
    </xf>
    <xf numFmtId="49" fontId="0" fillId="10" borderId="42" xfId="0" applyNumberFormat="1" applyFill="1" applyBorder="1" applyAlignment="1" applyProtection="1">
      <alignment horizontal="center" vertical="center" wrapText="1"/>
      <protection/>
    </xf>
    <xf numFmtId="0" fontId="0" fillId="10" borderId="27" xfId="0" applyFill="1" applyBorder="1" applyAlignment="1" applyProtection="1">
      <alignment horizontal="center" vertical="center" wrapText="1"/>
      <protection locked="0"/>
    </xf>
    <xf numFmtId="0" fontId="0" fillId="10" borderId="32" xfId="0" applyFill="1" applyBorder="1" applyAlignment="1" applyProtection="1">
      <alignment horizontal="center" vertical="center" wrapText="1"/>
      <protection locked="0"/>
    </xf>
    <xf numFmtId="0" fontId="0" fillId="10" borderId="22" xfId="0" applyFill="1" applyBorder="1" applyAlignment="1" applyProtection="1">
      <alignment horizontal="center" vertical="center" wrapText="1"/>
      <protection locked="0"/>
    </xf>
    <xf numFmtId="49" fontId="0" fillId="18" borderId="36" xfId="0" applyNumberFormat="1" applyFill="1" applyBorder="1" applyAlignment="1" applyProtection="1">
      <alignment horizontal="center" vertical="center" wrapText="1"/>
      <protection/>
    </xf>
    <xf numFmtId="49" fontId="0" fillId="18" borderId="38" xfId="0" applyNumberFormat="1" applyFill="1" applyBorder="1" applyAlignment="1" applyProtection="1">
      <alignment horizontal="center" vertical="center" wrapText="1"/>
      <protection/>
    </xf>
    <xf numFmtId="49" fontId="0" fillId="18" borderId="43" xfId="0" applyNumberFormat="1" applyFill="1" applyBorder="1" applyAlignment="1" applyProtection="1">
      <alignment horizontal="center" vertical="center" wrapText="1"/>
      <protection/>
    </xf>
    <xf numFmtId="49" fontId="0" fillId="18" borderId="13" xfId="0" applyNumberFormat="1" applyFill="1" applyBorder="1" applyAlignment="1" applyProtection="1">
      <alignment horizontal="center" vertical="center" wrapText="1"/>
      <protection/>
    </xf>
    <xf numFmtId="49" fontId="0" fillId="18" borderId="20" xfId="0" applyNumberFormat="1" applyFill="1" applyBorder="1" applyAlignment="1" applyProtection="1">
      <alignment horizontal="center" vertical="center" wrapText="1"/>
      <protection/>
    </xf>
    <xf numFmtId="49" fontId="0" fillId="18" borderId="44" xfId="0" applyNumberFormat="1" applyFill="1" applyBorder="1" applyAlignment="1" applyProtection="1">
      <alignment horizontal="center" vertical="center" wrapText="1"/>
      <protection/>
    </xf>
    <xf numFmtId="49" fontId="0" fillId="9" borderId="0" xfId="0" applyNumberFormat="1" applyFill="1" applyAlignment="1">
      <alignment/>
    </xf>
    <xf numFmtId="0" fontId="17" fillId="9" borderId="0" xfId="0" applyFont="1" applyFill="1" applyBorder="1" applyAlignment="1" applyProtection="1">
      <alignment/>
      <protection hidden="1"/>
    </xf>
    <xf numFmtId="0" fontId="17" fillId="9" borderId="0" xfId="0" applyFont="1" applyFill="1" applyBorder="1" applyAlignment="1" applyProtection="1">
      <alignment wrapText="1"/>
      <protection hidden="1"/>
    </xf>
    <xf numFmtId="0" fontId="17" fillId="9" borderId="0" xfId="0" applyFont="1" applyFill="1" applyBorder="1" applyAlignment="1">
      <alignment horizontal="right" wrapText="1"/>
    </xf>
    <xf numFmtId="1" fontId="17" fillId="9" borderId="0" xfId="0" applyNumberFormat="1" applyFont="1" applyFill="1" applyBorder="1" applyAlignment="1">
      <alignment/>
    </xf>
    <xf numFmtId="0" fontId="17" fillId="9" borderId="0" xfId="0" applyFont="1" applyFill="1" applyBorder="1" applyAlignment="1" applyProtection="1">
      <alignment wrapText="1" shrinkToFit="1"/>
      <protection hidden="1"/>
    </xf>
    <xf numFmtId="1" fontId="0" fillId="9" borderId="20" xfId="0" applyNumberFormat="1" applyFill="1" applyBorder="1" applyAlignment="1">
      <alignment horizontal="center" vertical="center" wrapText="1"/>
    </xf>
    <xf numFmtId="0" fontId="0" fillId="9" borderId="0" xfId="0" applyFill="1" applyBorder="1" applyAlignment="1" applyProtection="1">
      <alignment/>
      <protection/>
    </xf>
    <xf numFmtId="0" fontId="24" fillId="18" borderId="26" xfId="0" applyFont="1" applyFill="1" applyBorder="1" applyAlignment="1" applyProtection="1">
      <alignment horizontal="center" vertical="center" wrapText="1"/>
      <protection/>
    </xf>
    <xf numFmtId="0" fontId="25" fillId="19" borderId="20" xfId="0" applyFont="1" applyFill="1" applyBorder="1" applyAlignment="1" applyProtection="1">
      <alignment horizontal="center" vertical="center" wrapText="1"/>
      <protection/>
    </xf>
    <xf numFmtId="0" fontId="14" fillId="19" borderId="14" xfId="0" applyFont="1" applyFill="1" applyBorder="1" applyAlignment="1" applyProtection="1">
      <alignment horizontal="center" vertical="center" wrapText="1"/>
      <protection/>
    </xf>
    <xf numFmtId="0" fontId="14" fillId="19" borderId="15" xfId="0" applyFont="1" applyFill="1" applyBorder="1" applyAlignment="1" applyProtection="1">
      <alignment horizontal="center" vertical="center" wrapText="1"/>
      <protection/>
    </xf>
    <xf numFmtId="0" fontId="14" fillId="19" borderId="45" xfId="0" applyFont="1" applyFill="1" applyBorder="1" applyAlignment="1" applyProtection="1">
      <alignment horizontal="center" vertical="center" wrapText="1"/>
      <protection/>
    </xf>
    <xf numFmtId="0" fontId="14" fillId="10" borderId="14" xfId="0" applyFont="1" applyFill="1" applyBorder="1" applyAlignment="1" applyProtection="1">
      <alignment horizontal="center" vertical="center" wrapText="1"/>
      <protection/>
    </xf>
    <xf numFmtId="0" fontId="14" fillId="10" borderId="15" xfId="0" applyFont="1" applyFill="1" applyBorder="1" applyAlignment="1" applyProtection="1">
      <alignment horizontal="center" vertical="center" wrapText="1"/>
      <protection/>
    </xf>
    <xf numFmtId="0" fontId="14" fillId="10" borderId="45" xfId="0" applyFont="1" applyFill="1" applyBorder="1" applyAlignment="1" applyProtection="1">
      <alignment horizontal="center" vertical="center" wrapText="1"/>
      <protection/>
    </xf>
    <xf numFmtId="0" fontId="25" fillId="18" borderId="31" xfId="0" applyFont="1" applyFill="1" applyBorder="1" applyAlignment="1" applyProtection="1">
      <alignment horizontal="center" vertical="center"/>
      <protection/>
    </xf>
    <xf numFmtId="0" fontId="25" fillId="18" borderId="31" xfId="0" applyFont="1" applyFill="1" applyBorder="1" applyAlignment="1" applyProtection="1">
      <alignment horizontal="center" vertical="center" wrapText="1"/>
      <protection/>
    </xf>
    <xf numFmtId="49" fontId="17" fillId="9" borderId="0" xfId="0" applyNumberFormat="1" applyFont="1" applyFill="1" applyAlignment="1">
      <alignment wrapText="1"/>
    </xf>
    <xf numFmtId="1" fontId="0" fillId="9" borderId="23" xfId="0" applyNumberFormat="1" applyFont="1" applyFill="1" applyBorder="1" applyAlignment="1" applyProtection="1">
      <alignment horizontal="center" vertical="center"/>
      <protection/>
    </xf>
    <xf numFmtId="0" fontId="0" fillId="9" borderId="0" xfId="0" applyFont="1" applyFill="1" applyAlignment="1" applyProtection="1">
      <alignment/>
      <protection/>
    </xf>
    <xf numFmtId="0" fontId="0" fillId="9" borderId="0" xfId="0" applyNumberFormat="1" applyFont="1" applyFill="1" applyAlignment="1" applyProtection="1">
      <alignment/>
      <protection/>
    </xf>
    <xf numFmtId="164" fontId="17" fillId="9" borderId="0" xfId="0" applyNumberFormat="1" applyFont="1" applyFill="1" applyAlignment="1">
      <alignment/>
    </xf>
    <xf numFmtId="2" fontId="14" fillId="0" borderId="46" xfId="0" applyNumberFormat="1" applyFont="1" applyBorder="1" applyAlignment="1" applyProtection="1">
      <alignment horizontal="center" vertical="center" wrapText="1"/>
      <protection locked="0"/>
    </xf>
    <xf numFmtId="2" fontId="14" fillId="0" borderId="47" xfId="0" applyNumberFormat="1" applyFont="1" applyBorder="1" applyAlignment="1" applyProtection="1">
      <alignment horizontal="center" vertical="center" wrapText="1"/>
      <protection locked="0"/>
    </xf>
    <xf numFmtId="2" fontId="14" fillId="0" borderId="48" xfId="0" applyNumberFormat="1" applyFont="1" applyBorder="1" applyAlignment="1" applyProtection="1">
      <alignment horizontal="center" vertical="center" wrapText="1"/>
      <protection locked="0"/>
    </xf>
    <xf numFmtId="2" fontId="14" fillId="0" borderId="49" xfId="0" applyNumberFormat="1" applyFont="1" applyBorder="1" applyAlignment="1" applyProtection="1">
      <alignment horizontal="center" vertical="center" wrapText="1"/>
      <protection locked="0"/>
    </xf>
    <xf numFmtId="0" fontId="5" fillId="9" borderId="0" xfId="0" applyFont="1" applyFill="1" applyBorder="1" applyAlignment="1" applyProtection="1">
      <alignment horizontal="center" vertical="center" wrapText="1"/>
      <protection/>
    </xf>
    <xf numFmtId="0" fontId="0" fillId="9" borderId="0" xfId="0" applyFill="1" applyBorder="1" applyAlignment="1" applyProtection="1">
      <alignment horizontal="center" vertical="center" wrapText="1"/>
      <protection/>
    </xf>
    <xf numFmtId="1" fontId="4" fillId="9" borderId="20" xfId="0" applyNumberFormat="1" applyFont="1" applyFill="1" applyBorder="1" applyAlignment="1" applyProtection="1">
      <alignment horizontal="center" vertical="center" wrapText="1"/>
      <protection/>
    </xf>
    <xf numFmtId="0" fontId="28" fillId="9" borderId="0" xfId="0" applyFont="1" applyFill="1" applyBorder="1" applyAlignment="1">
      <alignment/>
    </xf>
    <xf numFmtId="2" fontId="0" fillId="9" borderId="0" xfId="0" applyNumberFormat="1" applyFill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vertical="center"/>
    </xf>
    <xf numFmtId="0" fontId="0" fillId="9" borderId="0" xfId="0" applyFont="1" applyFill="1" applyAlignment="1" applyProtection="1">
      <alignment/>
      <protection locked="0"/>
    </xf>
    <xf numFmtId="0" fontId="11" fillId="9" borderId="23" xfId="0" applyFont="1" applyFill="1" applyBorder="1" applyAlignment="1" applyProtection="1">
      <alignment horizontal="center" vertical="center" wrapText="1"/>
      <protection/>
    </xf>
    <xf numFmtId="0" fontId="7" fillId="9" borderId="23" xfId="0" applyFont="1" applyFill="1" applyBorder="1" applyAlignment="1" applyProtection="1">
      <alignment horizontal="center" vertical="center" wrapText="1"/>
      <protection/>
    </xf>
    <xf numFmtId="1" fontId="0" fillId="9" borderId="20" xfId="0" applyNumberFormat="1" applyFont="1" applyFill="1" applyBorder="1" applyAlignment="1" applyProtection="1">
      <alignment horizontal="center"/>
      <protection/>
    </xf>
    <xf numFmtId="0" fontId="20" fillId="9" borderId="0" xfId="0" applyFont="1" applyFill="1" applyAlignment="1">
      <alignment wrapText="1"/>
    </xf>
    <xf numFmtId="0" fontId="29" fillId="9" borderId="0" xfId="0" applyFont="1" applyFill="1" applyBorder="1" applyAlignment="1">
      <alignment/>
    </xf>
    <xf numFmtId="0" fontId="20" fillId="9" borderId="0" xfId="0" applyFont="1" applyFill="1" applyAlignment="1">
      <alignment/>
    </xf>
    <xf numFmtId="0" fontId="20" fillId="9" borderId="0" xfId="0" applyFont="1" applyFill="1" applyAlignment="1">
      <alignment/>
    </xf>
    <xf numFmtId="0" fontId="20" fillId="9" borderId="0" xfId="0" applyFont="1" applyFill="1" applyAlignment="1">
      <alignment/>
    </xf>
    <xf numFmtId="0" fontId="17" fillId="9" borderId="0" xfId="0" applyFont="1" applyFill="1" applyAlignment="1">
      <alignment/>
    </xf>
    <xf numFmtId="0" fontId="6" fillId="4" borderId="25" xfId="0" applyFont="1" applyFill="1" applyBorder="1" applyAlignment="1" applyProtection="1">
      <alignment horizontal="center"/>
      <protection locked="0"/>
    </xf>
    <xf numFmtId="0" fontId="6" fillId="4" borderId="21" xfId="0" applyFont="1" applyFill="1" applyBorder="1" applyAlignment="1" applyProtection="1">
      <alignment horizontal="center"/>
      <protection locked="0"/>
    </xf>
    <xf numFmtId="0" fontId="0" fillId="9" borderId="0" xfId="0" applyFont="1" applyFill="1" applyAlignment="1" applyProtection="1">
      <alignment/>
      <protection/>
    </xf>
    <xf numFmtId="0" fontId="0" fillId="9" borderId="0" xfId="0" applyFont="1" applyFill="1" applyAlignment="1">
      <alignment wrapText="1"/>
    </xf>
    <xf numFmtId="0" fontId="20" fillId="9" borderId="0" xfId="0" applyFont="1" applyFill="1" applyAlignment="1">
      <alignment/>
    </xf>
    <xf numFmtId="0" fontId="49" fillId="9" borderId="0" xfId="0" applyFont="1" applyFill="1" applyAlignment="1">
      <alignment/>
    </xf>
    <xf numFmtId="1" fontId="5" fillId="9" borderId="23" xfId="0" applyNumberFormat="1" applyFont="1" applyFill="1" applyBorder="1" applyAlignment="1" applyProtection="1">
      <alignment horizontal="center" vertical="center" wrapText="1"/>
      <protection/>
    </xf>
    <xf numFmtId="0" fontId="0" fillId="9" borderId="0" xfId="0" applyFont="1" applyFill="1" applyAlignment="1" applyProtection="1">
      <alignment/>
      <protection hidden="1"/>
    </xf>
    <xf numFmtId="0" fontId="49" fillId="9" borderId="0" xfId="0" applyFont="1" applyFill="1" applyAlignment="1" applyProtection="1">
      <alignment/>
      <protection hidden="1"/>
    </xf>
    <xf numFmtId="0" fontId="49" fillId="9" borderId="0" xfId="0" applyFont="1" applyFill="1" applyAlignment="1" applyProtection="1">
      <alignment/>
      <protection hidden="1"/>
    </xf>
    <xf numFmtId="0" fontId="49" fillId="9" borderId="0" xfId="0" applyFont="1" applyFill="1" applyAlignment="1">
      <alignment/>
    </xf>
    <xf numFmtId="0" fontId="0" fillId="9" borderId="23" xfId="0" applyFont="1" applyFill="1" applyBorder="1" applyAlignment="1" applyProtection="1">
      <alignment horizontal="center" vertical="center" wrapText="1"/>
      <protection/>
    </xf>
    <xf numFmtId="0" fontId="7" fillId="9" borderId="23" xfId="0" applyFont="1" applyFill="1" applyBorder="1" applyAlignment="1" applyProtection="1">
      <alignment horizontal="center" vertical="center" wrapText="1"/>
      <protection/>
    </xf>
    <xf numFmtId="0" fontId="7" fillId="9" borderId="23" xfId="0" applyFont="1" applyFill="1" applyBorder="1" applyAlignment="1" applyProtection="1">
      <alignment horizontal="center" vertical="center" wrapText="1"/>
      <protection locked="0"/>
    </xf>
    <xf numFmtId="0" fontId="0" fillId="9" borderId="20" xfId="0" applyFont="1" applyFill="1" applyBorder="1" applyAlignment="1" applyProtection="1">
      <alignment horizontal="center" vertical="center"/>
      <protection/>
    </xf>
    <xf numFmtId="0" fontId="50" fillId="9" borderId="0" xfId="0" applyFont="1" applyFill="1" applyAlignment="1">
      <alignment/>
    </xf>
    <xf numFmtId="1" fontId="49" fillId="9" borderId="0" xfId="0" applyNumberFormat="1" applyFont="1" applyFill="1" applyAlignment="1" applyProtection="1">
      <alignment/>
      <protection hidden="1"/>
    </xf>
    <xf numFmtId="0" fontId="51" fillId="9" borderId="0" xfId="0" applyFont="1" applyFill="1" applyAlignment="1">
      <alignment/>
    </xf>
    <xf numFmtId="4" fontId="51" fillId="9" borderId="0" xfId="0" applyNumberFormat="1" applyFont="1" applyFill="1" applyAlignment="1">
      <alignment/>
    </xf>
    <xf numFmtId="0" fontId="50" fillId="9" borderId="0" xfId="0" applyFont="1" applyFill="1" applyAlignment="1" applyProtection="1">
      <alignment/>
      <protection/>
    </xf>
    <xf numFmtId="0" fontId="50" fillId="9" borderId="0" xfId="0" applyFont="1" applyFill="1" applyAlignment="1" applyProtection="1">
      <alignment/>
      <protection locked="0"/>
    </xf>
    <xf numFmtId="0" fontId="49" fillId="9" borderId="0" xfId="0" applyFont="1" applyFill="1" applyAlignment="1" applyProtection="1">
      <alignment/>
      <protection locked="0"/>
    </xf>
    <xf numFmtId="0" fontId="49" fillId="9" borderId="0" xfId="0" applyFont="1" applyFill="1" applyAlignment="1" applyProtection="1">
      <alignment/>
      <protection/>
    </xf>
    <xf numFmtId="0" fontId="30" fillId="9" borderId="0" xfId="0" applyFont="1" applyFill="1" applyAlignment="1" applyProtection="1">
      <alignment wrapText="1"/>
      <protection locked="0"/>
    </xf>
    <xf numFmtId="0" fontId="25" fillId="19" borderId="50" xfId="52" applyFont="1" applyFill="1" applyBorder="1" applyAlignment="1" applyProtection="1">
      <alignment horizontal="center" vertical="center" wrapText="1"/>
      <protection/>
    </xf>
    <xf numFmtId="0" fontId="14" fillId="19" borderId="50" xfId="52" applyFont="1" applyFill="1" applyBorder="1" applyAlignment="1" applyProtection="1">
      <alignment horizontal="center" vertical="center" wrapText="1"/>
      <protection/>
    </xf>
    <xf numFmtId="1" fontId="14" fillId="4" borderId="51" xfId="52" applyNumberFormat="1" applyFont="1" applyFill="1" applyBorder="1" applyAlignment="1" applyProtection="1">
      <alignment horizontal="center" vertical="center" wrapText="1"/>
      <protection locked="0"/>
    </xf>
    <xf numFmtId="1" fontId="14" fillId="4" borderId="31" xfId="52" applyNumberFormat="1" applyFont="1" applyFill="1" applyBorder="1" applyAlignment="1" applyProtection="1">
      <alignment horizontal="center" vertical="center" wrapText="1"/>
      <protection locked="0"/>
    </xf>
    <xf numFmtId="1" fontId="14" fillId="4" borderId="20" xfId="52" applyNumberFormat="1" applyFont="1" applyFill="1" applyBorder="1" applyAlignment="1" applyProtection="1">
      <alignment horizontal="center" vertical="center" wrapText="1"/>
      <protection locked="0"/>
    </xf>
    <xf numFmtId="1" fontId="14" fillId="4" borderId="52" xfId="52" applyNumberFormat="1" applyFont="1" applyFill="1" applyBorder="1" applyAlignment="1" applyProtection="1">
      <alignment horizontal="center" vertical="center" wrapText="1"/>
      <protection locked="0"/>
    </xf>
    <xf numFmtId="1" fontId="14" fillId="4" borderId="0" xfId="52" applyNumberFormat="1" applyFont="1" applyFill="1" applyBorder="1" applyAlignment="1" applyProtection="1">
      <alignment horizontal="center" vertical="center" wrapText="1"/>
      <protection locked="0"/>
    </xf>
    <xf numFmtId="0" fontId="25" fillId="9" borderId="0" xfId="0" applyFont="1" applyFill="1" applyAlignment="1" applyProtection="1">
      <alignment wrapText="1"/>
      <protection locked="0"/>
    </xf>
    <xf numFmtId="0" fontId="30" fillId="9" borderId="0" xfId="0" applyFont="1" applyFill="1" applyAlignment="1" applyProtection="1">
      <alignment wrapText="1"/>
      <protection locked="0"/>
    </xf>
    <xf numFmtId="0" fontId="52" fillId="19" borderId="26" xfId="0" applyFont="1" applyFill="1" applyBorder="1" applyAlignment="1" applyProtection="1">
      <alignment horizontal="center" vertical="center"/>
      <protection/>
    </xf>
    <xf numFmtId="0" fontId="52" fillId="19" borderId="26" xfId="0" applyFont="1" applyFill="1" applyBorder="1" applyAlignment="1" applyProtection="1">
      <alignment horizontal="center" vertical="center" wrapText="1"/>
      <protection/>
    </xf>
    <xf numFmtId="164" fontId="53" fillId="19" borderId="20" xfId="0" applyNumberFormat="1" applyFont="1" applyFill="1" applyBorder="1" applyAlignment="1" applyProtection="1">
      <alignment horizontal="right"/>
      <protection/>
    </xf>
    <xf numFmtId="164" fontId="54" fillId="19" borderId="20" xfId="0" applyNumberFormat="1" applyFont="1" applyFill="1" applyBorder="1" applyAlignment="1" applyProtection="1">
      <alignment horizontal="right"/>
      <protection/>
    </xf>
    <xf numFmtId="0" fontId="54" fillId="0" borderId="26" xfId="0" applyFont="1" applyBorder="1" applyAlignment="1" applyProtection="1">
      <alignment/>
      <protection locked="0"/>
    </xf>
    <xf numFmtId="164" fontId="54" fillId="19" borderId="20" xfId="0" applyNumberFormat="1" applyFont="1" applyFill="1" applyBorder="1" applyAlignment="1" applyProtection="1">
      <alignment horizontal="center"/>
      <protection/>
    </xf>
    <xf numFmtId="164" fontId="54" fillId="19" borderId="20" xfId="0" applyNumberFormat="1" applyFont="1" applyFill="1" applyBorder="1" applyAlignment="1" applyProtection="1">
      <alignment/>
      <protection/>
    </xf>
    <xf numFmtId="0" fontId="54" fillId="0" borderId="20" xfId="0" applyFont="1" applyBorder="1" applyAlignment="1" applyProtection="1">
      <alignment/>
      <protection locked="0"/>
    </xf>
    <xf numFmtId="0" fontId="54" fillId="19" borderId="20" xfId="0" applyFont="1" applyFill="1" applyBorder="1" applyAlignment="1" applyProtection="1">
      <alignment/>
      <protection/>
    </xf>
    <xf numFmtId="164" fontId="53" fillId="19" borderId="20" xfId="0" applyNumberFormat="1" applyFont="1" applyFill="1" applyBorder="1" applyAlignment="1" applyProtection="1">
      <alignment horizontal="center" vertical="center"/>
      <protection/>
    </xf>
    <xf numFmtId="164" fontId="54" fillId="19" borderId="20" xfId="0" applyNumberFormat="1" applyFont="1" applyFill="1" applyBorder="1" applyAlignment="1" applyProtection="1">
      <alignment horizontal="center" vertical="center"/>
      <protection/>
    </xf>
    <xf numFmtId="0" fontId="52" fillId="19" borderId="22" xfId="0" applyFont="1" applyFill="1" applyBorder="1" applyAlignment="1" applyProtection="1">
      <alignment/>
      <protection/>
    </xf>
    <xf numFmtId="10" fontId="53" fillId="19" borderId="20" xfId="0" applyNumberFormat="1" applyFont="1" applyFill="1" applyBorder="1" applyAlignment="1" applyProtection="1">
      <alignment horizontal="center" vertical="center"/>
      <protection/>
    </xf>
    <xf numFmtId="164" fontId="54" fillId="4" borderId="20" xfId="0" applyNumberFormat="1" applyFont="1" applyFill="1" applyBorder="1" applyAlignment="1" applyProtection="1">
      <alignment horizontal="center" vertical="center"/>
      <protection locked="0"/>
    </xf>
    <xf numFmtId="164" fontId="54" fillId="0" borderId="20" xfId="0" applyNumberFormat="1" applyFont="1" applyBorder="1" applyAlignment="1" applyProtection="1">
      <alignment horizontal="center" vertical="center"/>
      <protection locked="0"/>
    </xf>
    <xf numFmtId="164" fontId="54" fillId="0" borderId="31" xfId="0" applyNumberFormat="1" applyFont="1" applyBorder="1" applyAlignment="1" applyProtection="1">
      <alignment horizontal="center" vertical="center"/>
      <protection locked="0"/>
    </xf>
    <xf numFmtId="164" fontId="54" fillId="19" borderId="31" xfId="0" applyNumberFormat="1" applyFont="1" applyFill="1" applyBorder="1" applyAlignment="1" applyProtection="1">
      <alignment horizontal="center" vertical="center"/>
      <protection/>
    </xf>
    <xf numFmtId="164" fontId="53" fillId="19" borderId="47" xfId="0" applyNumberFormat="1" applyFont="1" applyFill="1" applyBorder="1" applyAlignment="1" applyProtection="1">
      <alignment horizontal="center" vertical="center"/>
      <protection/>
    </xf>
    <xf numFmtId="164" fontId="53" fillId="19" borderId="49" xfId="0" applyNumberFormat="1" applyFont="1" applyFill="1" applyBorder="1" applyAlignment="1" applyProtection="1">
      <alignment horizontal="center" vertical="center"/>
      <protection/>
    </xf>
    <xf numFmtId="0" fontId="54" fillId="19" borderId="26" xfId="0" applyFont="1" applyFill="1" applyBorder="1" applyAlignment="1" applyProtection="1">
      <alignment/>
      <protection/>
    </xf>
    <xf numFmtId="0" fontId="55" fillId="19" borderId="22" xfId="0" applyFont="1" applyFill="1" applyBorder="1" applyAlignment="1" applyProtection="1">
      <alignment/>
      <protection/>
    </xf>
    <xf numFmtId="0" fontId="14" fillId="10" borderId="53" xfId="0" applyFont="1" applyFill="1" applyBorder="1" applyAlignment="1">
      <alignment horizontal="center" vertical="center"/>
    </xf>
    <xf numFmtId="0" fontId="14" fillId="10" borderId="50" xfId="0" applyFont="1" applyFill="1" applyBorder="1" applyAlignment="1">
      <alignment horizontal="center" vertical="center"/>
    </xf>
    <xf numFmtId="0" fontId="14" fillId="19" borderId="19" xfId="0" applyFont="1" applyFill="1" applyBorder="1" applyAlignment="1">
      <alignment horizontal="center" vertical="center"/>
    </xf>
    <xf numFmtId="0" fontId="52" fillId="19" borderId="54" xfId="0" applyFont="1" applyFill="1" applyBorder="1" applyAlignment="1" applyProtection="1">
      <alignment horizontal="center" vertical="center" textRotation="90" wrapText="1"/>
      <protection/>
    </xf>
    <xf numFmtId="0" fontId="55" fillId="19" borderId="47" xfId="0" applyFont="1" applyFill="1" applyBorder="1" applyAlignment="1" applyProtection="1">
      <alignment horizontal="center" vertical="center" textRotation="90"/>
      <protection/>
    </xf>
    <xf numFmtId="0" fontId="55" fillId="19" borderId="47" xfId="0" applyFont="1" applyFill="1" applyBorder="1" applyAlignment="1" applyProtection="1">
      <alignment horizontal="center" vertical="center" textRotation="90" wrapText="1"/>
      <protection/>
    </xf>
    <xf numFmtId="0" fontId="55" fillId="19" borderId="49" xfId="0" applyFont="1" applyFill="1" applyBorder="1" applyAlignment="1" applyProtection="1">
      <alignment horizontal="center" vertical="center" wrapText="1"/>
      <protection/>
    </xf>
    <xf numFmtId="0" fontId="55" fillId="19" borderId="55" xfId="0" applyFont="1" applyFill="1" applyBorder="1" applyAlignment="1" applyProtection="1">
      <alignment horizontal="center" vertical="center" textRotation="90"/>
      <protection/>
    </xf>
    <xf numFmtId="0" fontId="55" fillId="19" borderId="52" xfId="0" applyFont="1" applyFill="1" applyBorder="1" applyAlignment="1" applyProtection="1">
      <alignment horizontal="center" vertical="center" textRotation="90"/>
      <protection/>
    </xf>
    <xf numFmtId="0" fontId="55" fillId="19" borderId="56" xfId="0" applyFont="1" applyFill="1" applyBorder="1" applyAlignment="1" applyProtection="1">
      <alignment horizontal="center" vertical="center" textRotation="90"/>
      <protection/>
    </xf>
    <xf numFmtId="0" fontId="55" fillId="19" borderId="46" xfId="0" applyFont="1" applyFill="1" applyBorder="1" applyAlignment="1" applyProtection="1">
      <alignment horizontal="center" vertical="center" textRotation="90"/>
      <protection/>
    </xf>
    <xf numFmtId="0" fontId="55" fillId="19" borderId="49" xfId="0" applyFont="1" applyFill="1" applyBorder="1" applyAlignment="1" applyProtection="1">
      <alignment horizontal="center" vertical="center" textRotation="90"/>
      <protection/>
    </xf>
    <xf numFmtId="0" fontId="14" fillId="19" borderId="10" xfId="0" applyFont="1" applyFill="1" applyBorder="1" applyAlignment="1">
      <alignment horizontal="center" vertical="center"/>
    </xf>
    <xf numFmtId="0" fontId="14" fillId="19" borderId="57" xfId="0" applyFont="1" applyFill="1" applyBorder="1" applyAlignment="1">
      <alignment horizontal="center" vertical="center"/>
    </xf>
    <xf numFmtId="0" fontId="14" fillId="19" borderId="58" xfId="0" applyFont="1" applyFill="1" applyBorder="1" applyAlignment="1">
      <alignment horizontal="center" vertical="center"/>
    </xf>
    <xf numFmtId="0" fontId="54" fillId="19" borderId="59" xfId="0" applyFont="1" applyFill="1" applyBorder="1" applyAlignment="1" applyProtection="1">
      <alignment/>
      <protection/>
    </xf>
    <xf numFmtId="0" fontId="54" fillId="19" borderId="40" xfId="0" applyFont="1" applyFill="1" applyBorder="1" applyAlignment="1" applyProtection="1">
      <alignment/>
      <protection/>
    </xf>
    <xf numFmtId="0" fontId="14" fillId="19" borderId="16" xfId="0" applyFont="1" applyFill="1" applyBorder="1" applyAlignment="1">
      <alignment horizontal="center" vertical="center"/>
    </xf>
    <xf numFmtId="0" fontId="55" fillId="0" borderId="27" xfId="0" applyFont="1" applyBorder="1" applyAlignment="1" applyProtection="1">
      <alignment wrapText="1"/>
      <protection locked="0"/>
    </xf>
    <xf numFmtId="0" fontId="54" fillId="0" borderId="60" xfId="0" applyFont="1" applyBorder="1" applyAlignment="1" applyProtection="1">
      <alignment horizontal="center" vertical="center"/>
      <protection locked="0"/>
    </xf>
    <xf numFmtId="0" fontId="54" fillId="0" borderId="61" xfId="0" applyFont="1" applyBorder="1" applyAlignment="1" applyProtection="1">
      <alignment horizontal="center" vertical="center" wrapText="1"/>
      <protection locked="0"/>
    </xf>
    <xf numFmtId="2" fontId="54" fillId="4" borderId="24" xfId="0" applyNumberFormat="1" applyFont="1" applyFill="1" applyBorder="1" applyAlignment="1" applyProtection="1">
      <alignment horizontal="center" vertical="center"/>
      <protection locked="0"/>
    </xf>
    <xf numFmtId="164" fontId="54" fillId="4" borderId="26" xfId="0" applyNumberFormat="1" applyFont="1" applyFill="1" applyBorder="1" applyAlignment="1" applyProtection="1">
      <alignment horizontal="center" vertical="center"/>
      <protection locked="0"/>
    </xf>
    <xf numFmtId="164" fontId="54" fillId="19" borderId="61" xfId="0" applyNumberFormat="1" applyFont="1" applyFill="1" applyBorder="1" applyAlignment="1" applyProtection="1">
      <alignment horizontal="center" vertical="center"/>
      <protection/>
    </xf>
    <xf numFmtId="164" fontId="54" fillId="19" borderId="62" xfId="0" applyNumberFormat="1" applyFont="1" applyFill="1" applyBorder="1" applyAlignment="1" applyProtection="1">
      <alignment horizontal="center" vertical="center"/>
      <protection/>
    </xf>
    <xf numFmtId="2" fontId="54" fillId="4" borderId="63" xfId="0" applyNumberFormat="1" applyFont="1" applyFill="1" applyBorder="1" applyAlignment="1" applyProtection="1">
      <alignment horizontal="center" vertical="center"/>
      <protection locked="0"/>
    </xf>
    <xf numFmtId="164" fontId="54" fillId="4" borderId="60" xfId="0" applyNumberFormat="1" applyFont="1" applyFill="1" applyBorder="1" applyAlignment="1" applyProtection="1">
      <alignment horizontal="center" vertical="center"/>
      <protection locked="0"/>
    </xf>
    <xf numFmtId="0" fontId="14" fillId="19" borderId="17" xfId="0" applyFont="1" applyFill="1" applyBorder="1" applyAlignment="1">
      <alignment horizontal="center" vertical="center"/>
    </xf>
    <xf numFmtId="0" fontId="54" fillId="0" borderId="26" xfId="0" applyFont="1" applyBorder="1" applyAlignment="1" applyProtection="1">
      <alignment horizontal="center" vertical="center"/>
      <protection locked="0"/>
    </xf>
    <xf numFmtId="2" fontId="54" fillId="4" borderId="44" xfId="0" applyNumberFormat="1" applyFont="1" applyFill="1" applyBorder="1" applyAlignment="1" applyProtection="1">
      <alignment horizontal="center" vertical="center" wrapText="1"/>
      <protection locked="0"/>
    </xf>
    <xf numFmtId="2" fontId="54" fillId="4" borderId="13" xfId="0" applyNumberFormat="1" applyFont="1" applyFill="1" applyBorder="1" applyAlignment="1" applyProtection="1">
      <alignment horizontal="center" vertical="center"/>
      <protection locked="0"/>
    </xf>
    <xf numFmtId="164" fontId="54" fillId="19" borderId="44" xfId="0" applyNumberFormat="1" applyFont="1" applyFill="1" applyBorder="1" applyAlignment="1" applyProtection="1">
      <alignment horizontal="center" vertical="center"/>
      <protection/>
    </xf>
    <xf numFmtId="2" fontId="54" fillId="4" borderId="55" xfId="0" applyNumberFormat="1" applyFont="1" applyFill="1" applyBorder="1" applyAlignment="1" applyProtection="1">
      <alignment horizontal="center" vertical="center"/>
      <protection locked="0"/>
    </xf>
    <xf numFmtId="164" fontId="54" fillId="4" borderId="52" xfId="0" applyNumberFormat="1" applyFont="1" applyFill="1" applyBorder="1" applyAlignment="1" applyProtection="1">
      <alignment horizontal="center" vertical="center"/>
      <protection locked="0"/>
    </xf>
    <xf numFmtId="0" fontId="14" fillId="19" borderId="34" xfId="0" applyFont="1" applyFill="1" applyBorder="1" applyAlignment="1">
      <alignment horizontal="center" vertical="center"/>
    </xf>
    <xf numFmtId="0" fontId="55" fillId="0" borderId="0" xfId="0" applyFont="1" applyBorder="1" applyAlignment="1" applyProtection="1">
      <alignment wrapText="1"/>
      <protection locked="0"/>
    </xf>
    <xf numFmtId="0" fontId="54" fillId="0" borderId="52" xfId="0" applyFont="1" applyBorder="1" applyAlignment="1" applyProtection="1">
      <alignment horizontal="center" vertical="center"/>
      <protection locked="0"/>
    </xf>
    <xf numFmtId="2" fontId="54" fillId="4" borderId="64" xfId="0" applyNumberFormat="1" applyFont="1" applyFill="1" applyBorder="1" applyAlignment="1" applyProtection="1">
      <alignment horizontal="center" vertical="center" wrapText="1"/>
      <protection locked="0"/>
    </xf>
    <xf numFmtId="164" fontId="54" fillId="19" borderId="45" xfId="0" applyNumberFormat="1" applyFont="1" applyFill="1" applyBorder="1" applyAlignment="1" applyProtection="1">
      <alignment horizontal="center" vertical="center"/>
      <protection/>
    </xf>
    <xf numFmtId="2" fontId="54" fillId="4" borderId="29" xfId="0" applyNumberFormat="1" applyFont="1" applyFill="1" applyBorder="1" applyAlignment="1" applyProtection="1">
      <alignment horizontal="center" vertical="center"/>
      <protection locked="0"/>
    </xf>
    <xf numFmtId="164" fontId="54" fillId="4" borderId="31" xfId="0" applyNumberFormat="1" applyFont="1" applyFill="1" applyBorder="1" applyAlignment="1" applyProtection="1">
      <alignment horizontal="center" vertical="center"/>
      <protection locked="0"/>
    </xf>
    <xf numFmtId="164" fontId="54" fillId="19" borderId="64" xfId="0" applyNumberFormat="1" applyFont="1" applyFill="1" applyBorder="1" applyAlignment="1" applyProtection="1">
      <alignment horizontal="center" vertical="center"/>
      <protection/>
    </xf>
    <xf numFmtId="2" fontId="54" fillId="4" borderId="14" xfId="0" applyNumberFormat="1" applyFont="1" applyFill="1" applyBorder="1" applyAlignment="1" applyProtection="1">
      <alignment horizontal="center" vertical="center"/>
      <protection locked="0"/>
    </xf>
    <xf numFmtId="164" fontId="54" fillId="4" borderId="15" xfId="0" applyNumberFormat="1" applyFont="1" applyFill="1" applyBorder="1" applyAlignment="1" applyProtection="1">
      <alignment horizontal="center" vertical="center"/>
      <protection locked="0"/>
    </xf>
    <xf numFmtId="0" fontId="54" fillId="19" borderId="65" xfId="0" applyFont="1" applyFill="1" applyBorder="1" applyAlignment="1" applyProtection="1">
      <alignment/>
      <protection/>
    </xf>
    <xf numFmtId="2" fontId="54" fillId="4" borderId="62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20" xfId="0" applyFont="1" applyBorder="1" applyAlignment="1" applyProtection="1">
      <alignment horizontal="center" vertical="center"/>
      <protection locked="0"/>
    </xf>
    <xf numFmtId="0" fontId="55" fillId="0" borderId="22" xfId="0" applyFont="1" applyBorder="1" applyAlignment="1" applyProtection="1">
      <alignment wrapText="1"/>
      <protection locked="0"/>
    </xf>
    <xf numFmtId="0" fontId="55" fillId="0" borderId="32" xfId="0" applyFont="1" applyBorder="1" applyAlignment="1" applyProtection="1">
      <alignment wrapText="1"/>
      <protection locked="0"/>
    </xf>
    <xf numFmtId="0" fontId="54" fillId="0" borderId="15" xfId="0" applyFont="1" applyBorder="1" applyAlignment="1" applyProtection="1">
      <alignment horizontal="center" vertical="center"/>
      <protection locked="0"/>
    </xf>
    <xf numFmtId="2" fontId="54" fillId="4" borderId="45" xfId="0" applyNumberFormat="1" applyFont="1" applyFill="1" applyBorder="1" applyAlignment="1" applyProtection="1">
      <alignment horizontal="center" vertical="center" wrapText="1"/>
      <protection locked="0"/>
    </xf>
    <xf numFmtId="2" fontId="54" fillId="4" borderId="61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26" xfId="0" applyFont="1" applyBorder="1" applyAlignment="1" applyProtection="1">
      <alignment wrapText="1"/>
      <protection locked="0"/>
    </xf>
    <xf numFmtId="2" fontId="54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23" xfId="0" applyFont="1" applyBorder="1" applyAlignment="1" applyProtection="1">
      <alignment wrapText="1"/>
      <protection locked="0"/>
    </xf>
    <xf numFmtId="2" fontId="54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66" xfId="0" applyFont="1" applyBorder="1" applyAlignment="1" applyProtection="1">
      <alignment wrapText="1"/>
      <protection locked="0"/>
    </xf>
    <xf numFmtId="2" fontId="54" fillId="4" borderId="32" xfId="0" applyNumberFormat="1" applyFont="1" applyFill="1" applyBorder="1" applyAlignment="1" applyProtection="1">
      <alignment horizontal="center" vertical="center" wrapText="1"/>
      <protection locked="0"/>
    </xf>
    <xf numFmtId="0" fontId="14" fillId="19" borderId="53" xfId="0" applyFont="1" applyFill="1" applyBorder="1" applyAlignment="1">
      <alignment horizontal="center" vertical="center"/>
    </xf>
    <xf numFmtId="0" fontId="14" fillId="19" borderId="50" xfId="0" applyFont="1" applyFill="1" applyBorder="1" applyAlignment="1">
      <alignment horizontal="center" vertical="center"/>
    </xf>
    <xf numFmtId="0" fontId="14" fillId="19" borderId="67" xfId="0" applyFont="1" applyFill="1" applyBorder="1" applyAlignment="1">
      <alignment horizontal="center" vertical="center"/>
    </xf>
    <xf numFmtId="0" fontId="55" fillId="19" borderId="53" xfId="0" applyFont="1" applyFill="1" applyBorder="1" applyAlignment="1" applyProtection="1">
      <alignment horizontal="center"/>
      <protection/>
    </xf>
    <xf numFmtId="0" fontId="55" fillId="19" borderId="59" xfId="0" applyFont="1" applyFill="1" applyBorder="1" applyAlignment="1" applyProtection="1">
      <alignment horizontal="center"/>
      <protection/>
    </xf>
    <xf numFmtId="2" fontId="52" fillId="19" borderId="68" xfId="0" applyNumberFormat="1" applyFont="1" applyFill="1" applyBorder="1" applyAlignment="1" applyProtection="1">
      <alignment horizontal="center" vertical="center" textRotation="90" wrapText="1"/>
      <protection/>
    </xf>
    <xf numFmtId="0" fontId="54" fillId="19" borderId="51" xfId="0" applyFont="1" applyFill="1" applyBorder="1" applyAlignment="1" applyProtection="1">
      <alignment horizontal="center" vertical="center" textRotation="90"/>
      <protection/>
    </xf>
    <xf numFmtId="0" fontId="54" fillId="19" borderId="51" xfId="0" applyFont="1" applyFill="1" applyBorder="1" applyAlignment="1" applyProtection="1">
      <alignment horizontal="center" vertical="center" textRotation="90" wrapText="1"/>
      <protection/>
    </xf>
    <xf numFmtId="0" fontId="54" fillId="19" borderId="69" xfId="0" applyFont="1" applyFill="1" applyBorder="1" applyAlignment="1" applyProtection="1">
      <alignment horizontal="center" vertical="center" textRotation="90"/>
      <protection/>
    </xf>
    <xf numFmtId="0" fontId="55" fillId="19" borderId="53" xfId="0" applyFont="1" applyFill="1" applyBorder="1" applyAlignment="1" applyProtection="1">
      <alignment horizontal="center" vertical="center" textRotation="90"/>
      <protection/>
    </xf>
    <xf numFmtId="0" fontId="55" fillId="19" borderId="53" xfId="0" applyFont="1" applyFill="1" applyBorder="1" applyAlignment="1" applyProtection="1">
      <alignment horizontal="center" vertical="center"/>
      <protection/>
    </xf>
    <xf numFmtId="0" fontId="14" fillId="19" borderId="70" xfId="0" applyFont="1" applyFill="1" applyBorder="1" applyAlignment="1">
      <alignment horizontal="center" vertical="center"/>
    </xf>
    <xf numFmtId="0" fontId="53" fillId="19" borderId="71" xfId="0" applyFont="1" applyFill="1" applyBorder="1" applyAlignment="1" applyProtection="1">
      <alignment/>
      <protection/>
    </xf>
    <xf numFmtId="0" fontId="53" fillId="19" borderId="72" xfId="0" applyFont="1" applyFill="1" applyBorder="1" applyAlignment="1" applyProtection="1">
      <alignment/>
      <protection/>
    </xf>
    <xf numFmtId="164" fontId="53" fillId="19" borderId="72" xfId="0" applyNumberFormat="1" applyFont="1" applyFill="1" applyBorder="1" applyAlignment="1" applyProtection="1">
      <alignment/>
      <protection/>
    </xf>
    <xf numFmtId="164" fontId="53" fillId="19" borderId="72" xfId="0" applyNumberFormat="1" applyFont="1" applyFill="1" applyBorder="1" applyAlignment="1" applyProtection="1">
      <alignment vertical="center"/>
      <protection/>
    </xf>
    <xf numFmtId="0" fontId="14" fillId="19" borderId="18" xfId="0" applyFont="1" applyFill="1" applyBorder="1" applyAlignment="1">
      <alignment horizontal="center" vertical="center"/>
    </xf>
    <xf numFmtId="0" fontId="53" fillId="19" borderId="12" xfId="0" applyFont="1" applyFill="1" applyBorder="1" applyAlignment="1" applyProtection="1">
      <alignment/>
      <protection/>
    </xf>
    <xf numFmtId="0" fontId="53" fillId="19" borderId="73" xfId="0" applyFont="1" applyFill="1" applyBorder="1" applyAlignment="1" applyProtection="1">
      <alignment/>
      <protection/>
    </xf>
    <xf numFmtId="164" fontId="53" fillId="19" borderId="73" xfId="0" applyNumberFormat="1" applyFont="1" applyFill="1" applyBorder="1" applyAlignment="1" applyProtection="1">
      <alignment/>
      <protection/>
    </xf>
    <xf numFmtId="164" fontId="53" fillId="19" borderId="73" xfId="0" applyNumberFormat="1" applyFont="1" applyFill="1" applyBorder="1" applyAlignment="1" applyProtection="1">
      <alignment vertical="center"/>
      <protection/>
    </xf>
    <xf numFmtId="4" fontId="54" fillId="19" borderId="67" xfId="0" applyNumberFormat="1" applyFont="1" applyFill="1" applyBorder="1" applyAlignment="1" applyProtection="1">
      <alignment horizontal="center" vertical="center"/>
      <protection/>
    </xf>
    <xf numFmtId="164" fontId="53" fillId="19" borderId="67" xfId="0" applyNumberFormat="1" applyFont="1" applyFill="1" applyBorder="1" applyAlignment="1" applyProtection="1">
      <alignment horizontal="center" vertical="center"/>
      <protection/>
    </xf>
    <xf numFmtId="164" fontId="53" fillId="19" borderId="19" xfId="0" applyNumberFormat="1" applyFont="1" applyFill="1" applyBorder="1" applyAlignment="1" applyProtection="1">
      <alignment horizontal="center" vertical="center"/>
      <protection/>
    </xf>
    <xf numFmtId="0" fontId="54" fillId="19" borderId="10" xfId="0" applyFont="1" applyFill="1" applyBorder="1" applyAlignment="1">
      <alignment horizontal="center" vertical="center"/>
    </xf>
    <xf numFmtId="166" fontId="54" fillId="19" borderId="27" xfId="0" applyNumberFormat="1" applyFont="1" applyFill="1" applyBorder="1" applyAlignment="1" applyProtection="1">
      <alignment vertical="center" wrapText="1"/>
      <protection locked="0"/>
    </xf>
    <xf numFmtId="0" fontId="54" fillId="19" borderId="26" xfId="0" applyFont="1" applyFill="1" applyBorder="1" applyAlignment="1" applyProtection="1">
      <alignment horizontal="center" vertical="center" wrapText="1"/>
      <protection/>
    </xf>
    <xf numFmtId="0" fontId="54" fillId="19" borderId="26" xfId="0" applyNumberFormat="1" applyFont="1" applyFill="1" applyBorder="1" applyAlignment="1" applyProtection="1">
      <alignment horizontal="center" vertical="center"/>
      <protection/>
    </xf>
    <xf numFmtId="4" fontId="54" fillId="19" borderId="10" xfId="0" applyNumberFormat="1" applyFont="1" applyFill="1" applyBorder="1" applyAlignment="1" applyProtection="1">
      <alignment horizontal="center" vertical="center"/>
      <protection/>
    </xf>
    <xf numFmtId="4" fontId="54" fillId="19" borderId="62" xfId="0" applyNumberFormat="1" applyFont="1" applyFill="1" applyBorder="1" applyAlignment="1" applyProtection="1">
      <alignment horizontal="center" vertical="center"/>
      <protection/>
    </xf>
    <xf numFmtId="164" fontId="54" fillId="19" borderId="10" xfId="0" applyNumberFormat="1" applyFont="1" applyFill="1" applyBorder="1" applyAlignment="1" applyProtection="1">
      <alignment horizontal="center" vertical="center"/>
      <protection/>
    </xf>
    <xf numFmtId="164" fontId="54" fillId="19" borderId="28" xfId="0" applyNumberFormat="1" applyFont="1" applyFill="1" applyBorder="1" applyAlignment="1" applyProtection="1">
      <alignment vertical="center"/>
      <protection/>
    </xf>
    <xf numFmtId="164" fontId="54" fillId="19" borderId="35" xfId="0" applyNumberFormat="1" applyFont="1" applyFill="1" applyBorder="1" applyAlignment="1" applyProtection="1">
      <alignment vertical="center"/>
      <protection/>
    </xf>
    <xf numFmtId="0" fontId="54" fillId="19" borderId="50" xfId="0" applyFont="1" applyFill="1" applyBorder="1" applyAlignment="1">
      <alignment horizontal="center" vertical="center"/>
    </xf>
    <xf numFmtId="0" fontId="55" fillId="19" borderId="58" xfId="0" applyFont="1" applyFill="1" applyBorder="1" applyAlignment="1" applyProtection="1">
      <alignment horizontal="center" vertical="center"/>
      <protection/>
    </xf>
    <xf numFmtId="4" fontId="54" fillId="19" borderId="19" xfId="0" applyNumberFormat="1" applyFont="1" applyFill="1" applyBorder="1" applyAlignment="1" applyProtection="1">
      <alignment horizontal="center" vertical="center"/>
      <protection/>
    </xf>
    <xf numFmtId="4" fontId="54" fillId="19" borderId="65" xfId="0" applyNumberFormat="1" applyFont="1" applyFill="1" applyBorder="1" applyAlignment="1" applyProtection="1">
      <alignment horizontal="center" vertical="center"/>
      <protection/>
    </xf>
    <xf numFmtId="0" fontId="54" fillId="19" borderId="60" xfId="0" applyFont="1" applyFill="1" applyBorder="1" applyAlignment="1" applyProtection="1">
      <alignment horizontal="center" vertical="center" wrapText="1"/>
      <protection/>
    </xf>
    <xf numFmtId="0" fontId="54" fillId="19" borderId="60" xfId="0" applyNumberFormat="1" applyFont="1" applyFill="1" applyBorder="1" applyAlignment="1" applyProtection="1">
      <alignment horizontal="center" vertical="center"/>
      <protection/>
    </xf>
    <xf numFmtId="0" fontId="54" fillId="19" borderId="20" xfId="0" applyFont="1" applyFill="1" applyBorder="1" applyAlignment="1" applyProtection="1">
      <alignment horizontal="center" vertical="center" wrapText="1"/>
      <protection/>
    </xf>
    <xf numFmtId="0" fontId="54" fillId="19" borderId="20" xfId="0" applyNumberFormat="1" applyFont="1" applyFill="1" applyBorder="1" applyAlignment="1" applyProtection="1">
      <alignment horizontal="center" vertical="center"/>
      <protection/>
    </xf>
    <xf numFmtId="0" fontId="54" fillId="19" borderId="21" xfId="0" applyNumberFormat="1" applyFont="1" applyFill="1" applyBorder="1" applyAlignment="1" applyProtection="1">
      <alignment horizontal="center" vertical="center"/>
      <protection/>
    </xf>
    <xf numFmtId="4" fontId="54" fillId="19" borderId="11" xfId="0" applyNumberFormat="1" applyFont="1" applyFill="1" applyBorder="1" applyAlignment="1" applyProtection="1">
      <alignment horizontal="center" vertical="center"/>
      <protection/>
    </xf>
    <xf numFmtId="0" fontId="54" fillId="19" borderId="15" xfId="0" applyFont="1" applyFill="1" applyBorder="1" applyAlignment="1" applyProtection="1">
      <alignment horizontal="center" vertical="center" wrapText="1"/>
      <protection/>
    </xf>
    <xf numFmtId="0" fontId="54" fillId="19" borderId="15" xfId="0" applyNumberFormat="1" applyFont="1" applyFill="1" applyBorder="1" applyAlignment="1" applyProtection="1">
      <alignment horizontal="center" vertical="center"/>
      <protection/>
    </xf>
    <xf numFmtId="0" fontId="54" fillId="19" borderId="42" xfId="0" applyNumberFormat="1" applyFont="1" applyFill="1" applyBorder="1" applyAlignment="1" applyProtection="1">
      <alignment horizontal="center" vertical="center"/>
      <protection/>
    </xf>
    <xf numFmtId="4" fontId="54" fillId="19" borderId="12" xfId="0" applyNumberFormat="1" applyFont="1" applyFill="1" applyBorder="1" applyAlignment="1" applyProtection="1">
      <alignment horizontal="center" vertical="center"/>
      <protection/>
    </xf>
    <xf numFmtId="0" fontId="54" fillId="19" borderId="12" xfId="0" applyFont="1" applyFill="1" applyBorder="1" applyAlignment="1">
      <alignment horizontal="center" vertical="center"/>
    </xf>
    <xf numFmtId="0" fontId="54" fillId="19" borderId="45" xfId="0" applyNumberFormat="1" applyFont="1" applyFill="1" applyBorder="1" applyAlignment="1" applyProtection="1">
      <alignment horizontal="center" vertical="center"/>
      <protection/>
    </xf>
    <xf numFmtId="4" fontId="53" fillId="19" borderId="19" xfId="0" applyNumberFormat="1" applyFont="1" applyFill="1" applyBorder="1" applyAlignment="1" applyProtection="1">
      <alignment horizontal="center" vertical="center"/>
      <protection/>
    </xf>
    <xf numFmtId="4" fontId="53" fillId="19" borderId="65" xfId="0" applyNumberFormat="1" applyFont="1" applyFill="1" applyBorder="1" applyAlignment="1" applyProtection="1">
      <alignment horizontal="center" vertical="center"/>
      <protection/>
    </xf>
    <xf numFmtId="164" fontId="53" fillId="19" borderId="35" xfId="0" applyNumberFormat="1" applyFont="1" applyFill="1" applyBorder="1" applyAlignment="1" applyProtection="1">
      <alignment horizontal="center" vertical="center"/>
      <protection/>
    </xf>
    <xf numFmtId="10" fontId="54" fillId="19" borderId="10" xfId="0" applyNumberFormat="1" applyFont="1" applyFill="1" applyBorder="1" applyAlignment="1" applyProtection="1">
      <alignment horizontal="center" vertical="center"/>
      <protection/>
    </xf>
    <xf numFmtId="10" fontId="54" fillId="19" borderId="28" xfId="0" applyNumberFormat="1" applyFont="1" applyFill="1" applyBorder="1" applyAlignment="1" applyProtection="1">
      <alignment horizontal="center" vertical="center"/>
      <protection/>
    </xf>
    <xf numFmtId="10" fontId="54" fillId="19" borderId="35" xfId="0" applyNumberFormat="1" applyFont="1" applyFill="1" applyBorder="1" applyAlignment="1" applyProtection="1">
      <alignment horizontal="center" vertical="center"/>
      <protection/>
    </xf>
    <xf numFmtId="164" fontId="54" fillId="19" borderId="11" xfId="0" applyNumberFormat="1" applyFont="1" applyFill="1" applyBorder="1" applyAlignment="1" applyProtection="1">
      <alignment horizontal="center" vertical="center"/>
      <protection/>
    </xf>
    <xf numFmtId="164" fontId="54" fillId="19" borderId="35" xfId="0" applyNumberFormat="1" applyFont="1" applyFill="1" applyBorder="1" applyAlignment="1" applyProtection="1">
      <alignment horizontal="center" vertical="center"/>
      <protection/>
    </xf>
    <xf numFmtId="164" fontId="54" fillId="19" borderId="12" xfId="0" applyNumberFormat="1" applyFont="1" applyFill="1" applyBorder="1" applyAlignment="1" applyProtection="1">
      <alignment horizontal="center" vertical="center"/>
      <protection/>
    </xf>
    <xf numFmtId="164" fontId="54" fillId="19" borderId="73" xfId="0" applyNumberFormat="1" applyFont="1" applyFill="1" applyBorder="1" applyAlignment="1" applyProtection="1">
      <alignment horizontal="center" vertical="center"/>
      <protection/>
    </xf>
    <xf numFmtId="10" fontId="54" fillId="19" borderId="73" xfId="0" applyNumberFormat="1" applyFont="1" applyFill="1" applyBorder="1" applyAlignment="1" applyProtection="1">
      <alignment horizontal="center" vertical="center"/>
      <protection/>
    </xf>
    <xf numFmtId="0" fontId="14" fillId="9" borderId="0" xfId="0" applyFont="1" applyFill="1" applyAlignment="1">
      <alignment horizontal="center" vertical="center"/>
    </xf>
    <xf numFmtId="2" fontId="14" fillId="9" borderId="0" xfId="0" applyNumberFormat="1" applyFont="1" applyFill="1" applyAlignment="1">
      <alignment wrapText="1"/>
    </xf>
    <xf numFmtId="0" fontId="55" fillId="9" borderId="0" xfId="0" applyFont="1" applyFill="1" applyAlignment="1" applyProtection="1">
      <alignment horizontal="center" vertical="center"/>
      <protection locked="0"/>
    </xf>
    <xf numFmtId="0" fontId="14" fillId="9" borderId="0" xfId="0" applyFont="1" applyFill="1" applyAlignment="1">
      <alignment/>
    </xf>
    <xf numFmtId="0" fontId="14" fillId="9" borderId="0" xfId="0" applyFont="1" applyFill="1" applyAlignment="1">
      <alignment vertical="center"/>
    </xf>
    <xf numFmtId="2" fontId="55" fillId="9" borderId="0" xfId="0" applyNumberFormat="1" applyFont="1" applyFill="1" applyAlignment="1" applyProtection="1">
      <alignment wrapText="1"/>
      <protection locked="0"/>
    </xf>
    <xf numFmtId="0" fontId="55" fillId="9" borderId="0" xfId="0" applyFont="1" applyFill="1" applyAlignment="1" applyProtection="1">
      <alignment horizontal="center" vertical="center" wrapText="1"/>
      <protection locked="0"/>
    </xf>
    <xf numFmtId="0" fontId="55" fillId="19" borderId="0" xfId="0" applyFont="1" applyFill="1" applyAlignment="1" applyProtection="1">
      <alignment horizontal="center" vertical="center" wrapText="1"/>
      <protection/>
    </xf>
    <xf numFmtId="0" fontId="15" fillId="9" borderId="0" xfId="0" applyFont="1" applyFill="1" applyAlignment="1">
      <alignment/>
    </xf>
    <xf numFmtId="0" fontId="56" fillId="9" borderId="0" xfId="0" applyFont="1" applyFill="1" applyAlignment="1">
      <alignment/>
    </xf>
    <xf numFmtId="0" fontId="55" fillId="10" borderId="19" xfId="0" applyFont="1" applyFill="1" applyBorder="1" applyAlignment="1" applyProtection="1">
      <alignment horizontal="center" vertical="center" wrapText="1"/>
      <protection/>
    </xf>
    <xf numFmtId="0" fontId="55" fillId="10" borderId="52" xfId="0" applyFont="1" applyFill="1" applyBorder="1" applyAlignment="1" applyProtection="1">
      <alignment horizontal="center" vertical="center" wrapText="1"/>
      <protection/>
    </xf>
    <xf numFmtId="0" fontId="55" fillId="10" borderId="74" xfId="0" applyFont="1" applyFill="1" applyBorder="1" applyAlignment="1" applyProtection="1">
      <alignment horizontal="center" vertical="center" wrapText="1"/>
      <protection/>
    </xf>
    <xf numFmtId="0" fontId="55" fillId="10" borderId="20" xfId="0" applyFont="1" applyFill="1" applyBorder="1" applyAlignment="1" applyProtection="1">
      <alignment horizontal="center" vertical="center" wrapText="1"/>
      <protection/>
    </xf>
    <xf numFmtId="0" fontId="14" fillId="9" borderId="21" xfId="0" applyFont="1" applyFill="1" applyBorder="1" applyAlignment="1" applyProtection="1">
      <alignment wrapText="1"/>
      <protection/>
    </xf>
    <xf numFmtId="0" fontId="14" fillId="9" borderId="22" xfId="0" applyFont="1" applyFill="1" applyBorder="1" applyAlignment="1" applyProtection="1">
      <alignment wrapText="1"/>
      <protection/>
    </xf>
    <xf numFmtId="0" fontId="14" fillId="9" borderId="23" xfId="0" applyFont="1" applyFill="1" applyBorder="1" applyAlignment="1" applyProtection="1">
      <alignment wrapText="1"/>
      <protection/>
    </xf>
    <xf numFmtId="164" fontId="54" fillId="19" borderId="20" xfId="0" applyNumberFormat="1" applyFont="1" applyFill="1" applyBorder="1" applyAlignment="1" applyProtection="1">
      <alignment/>
      <protection/>
    </xf>
    <xf numFmtId="10" fontId="54" fillId="4" borderId="20" xfId="0" applyNumberFormat="1" applyFont="1" applyFill="1" applyBorder="1" applyAlignment="1" applyProtection="1">
      <alignment/>
      <protection locked="0"/>
    </xf>
    <xf numFmtId="10" fontId="54" fillId="19" borderId="20" xfId="0" applyNumberFormat="1" applyFont="1" applyFill="1" applyBorder="1" applyAlignment="1" applyProtection="1">
      <alignment/>
      <protection/>
    </xf>
    <xf numFmtId="164" fontId="54" fillId="19" borderId="20" xfId="0" applyNumberFormat="1" applyFont="1" applyFill="1" applyBorder="1" applyAlignment="1" applyProtection="1">
      <alignment vertical="center"/>
      <protection/>
    </xf>
    <xf numFmtId="164" fontId="54" fillId="19" borderId="31" xfId="0" applyNumberFormat="1" applyFont="1" applyFill="1" applyBorder="1" applyAlignment="1" applyProtection="1">
      <alignment vertical="center"/>
      <protection/>
    </xf>
    <xf numFmtId="164" fontId="54" fillId="19" borderId="26" xfId="0" applyNumberFormat="1" applyFont="1" applyFill="1" applyBorder="1" applyAlignment="1" applyProtection="1">
      <alignment horizontal="right" vertical="center"/>
      <protection/>
    </xf>
    <xf numFmtId="1" fontId="54" fillId="19" borderId="20" xfId="0" applyNumberFormat="1" applyFont="1" applyFill="1" applyBorder="1" applyAlignment="1" applyProtection="1">
      <alignment horizontal="right"/>
      <protection/>
    </xf>
    <xf numFmtId="164" fontId="54" fillId="19" borderId="20" xfId="0" applyNumberFormat="1" applyFont="1" applyFill="1" applyBorder="1" applyAlignment="1" applyProtection="1">
      <alignment horizontal="right" vertical="center"/>
      <protection/>
    </xf>
    <xf numFmtId="0" fontId="50" fillId="9" borderId="0" xfId="0" applyFont="1" applyFill="1" applyAlignment="1" applyProtection="1">
      <alignment/>
      <protection hidden="1"/>
    </xf>
    <xf numFmtId="0" fontId="51" fillId="9" borderId="0" xfId="0" applyFont="1" applyFill="1" applyAlignment="1" applyProtection="1">
      <alignment/>
      <protection hidden="1"/>
    </xf>
    <xf numFmtId="0" fontId="51" fillId="9" borderId="0" xfId="0" applyFont="1" applyFill="1" applyAlignment="1" applyProtection="1">
      <alignment/>
      <protection hidden="1"/>
    </xf>
    <xf numFmtId="14" fontId="6" fillId="18" borderId="22" xfId="52" applyNumberFormat="1" applyFont="1" applyFill="1" applyBorder="1" applyAlignment="1" applyProtection="1">
      <alignment horizontal="center" wrapText="1"/>
      <protection/>
    </xf>
    <xf numFmtId="165" fontId="6" fillId="0" borderId="23" xfId="52" applyNumberFormat="1" applyFont="1" applyFill="1" applyBorder="1" applyAlignment="1" applyProtection="1">
      <alignment horizontal="center" wrapText="1"/>
      <protection locked="0"/>
    </xf>
    <xf numFmtId="0" fontId="4" fillId="18" borderId="21" xfId="52" applyFont="1" applyFill="1" applyBorder="1" applyAlignment="1" applyProtection="1">
      <alignment horizontal="center" vertical="center" wrapText="1"/>
      <protection/>
    </xf>
    <xf numFmtId="0" fontId="4" fillId="18" borderId="22" xfId="52" applyFont="1" applyFill="1" applyBorder="1" applyAlignment="1" applyProtection="1">
      <alignment horizontal="center" vertical="center" wrapText="1"/>
      <protection/>
    </xf>
    <xf numFmtId="0" fontId="4" fillId="18" borderId="23" xfId="52" applyFont="1" applyFill="1" applyBorder="1" applyAlignment="1" applyProtection="1">
      <alignment horizontal="center" vertical="center" wrapText="1"/>
      <protection/>
    </xf>
    <xf numFmtId="165" fontId="6" fillId="0" borderId="21" xfId="52" applyNumberFormat="1" applyFont="1" applyFill="1" applyBorder="1" applyAlignment="1" applyProtection="1">
      <alignment horizontal="center" wrapText="1"/>
      <protection locked="0"/>
    </xf>
    <xf numFmtId="0" fontId="23" fillId="9" borderId="0" xfId="0" applyFont="1" applyFill="1" applyAlignment="1" applyProtection="1">
      <alignment/>
      <protection locked="0"/>
    </xf>
    <xf numFmtId="0" fontId="23" fillId="9" borderId="0" xfId="0" applyFont="1" applyFill="1" applyAlignment="1" applyProtection="1">
      <alignment wrapText="1"/>
      <protection/>
    </xf>
    <xf numFmtId="0" fontId="23" fillId="9" borderId="0" xfId="0" applyFont="1" applyFill="1" applyAlignment="1" applyProtection="1">
      <alignment/>
      <protection/>
    </xf>
    <xf numFmtId="9" fontId="23" fillId="9" borderId="0" xfId="0" applyNumberFormat="1" applyFont="1" applyFill="1" applyAlignment="1" applyProtection="1">
      <alignment/>
      <protection/>
    </xf>
    <xf numFmtId="10" fontId="23" fillId="9" borderId="0" xfId="0" applyNumberFormat="1" applyFont="1" applyFill="1" applyAlignment="1" applyProtection="1">
      <alignment/>
      <protection/>
    </xf>
    <xf numFmtId="0" fontId="19" fillId="19" borderId="23" xfId="52" applyFont="1" applyFill="1" applyBorder="1" applyAlignment="1" applyProtection="1">
      <alignment horizontal="center" wrapText="1"/>
      <protection/>
    </xf>
    <xf numFmtId="3" fontId="23" fillId="9" borderId="0" xfId="0" applyNumberFormat="1" applyFont="1" applyFill="1" applyAlignment="1" applyProtection="1">
      <alignment/>
      <protection/>
    </xf>
    <xf numFmtId="0" fontId="23" fillId="9" borderId="0" xfId="0" applyFont="1" applyFill="1" applyAlignment="1">
      <alignment/>
    </xf>
    <xf numFmtId="164" fontId="49" fillId="9" borderId="0" xfId="0" applyNumberFormat="1" applyFont="1" applyFill="1" applyAlignment="1" applyProtection="1">
      <alignment/>
      <protection/>
    </xf>
    <xf numFmtId="10" fontId="49" fillId="9" borderId="0" xfId="0" applyNumberFormat="1" applyFont="1" applyFill="1" applyAlignment="1" applyProtection="1">
      <alignment/>
      <protection/>
    </xf>
    <xf numFmtId="0" fontId="4" fillId="18" borderId="21" xfId="52" applyFont="1" applyFill="1" applyBorder="1" applyAlignment="1" applyProtection="1">
      <alignment horizontal="left" wrapText="1"/>
      <protection/>
    </xf>
    <xf numFmtId="0" fontId="4" fillId="18" borderId="22" xfId="52" applyFont="1" applyFill="1" applyBorder="1" applyAlignment="1" applyProtection="1">
      <alignment horizontal="left" wrapText="1"/>
      <protection/>
    </xf>
    <xf numFmtId="0" fontId="4" fillId="18" borderId="23" xfId="52" applyFont="1" applyFill="1" applyBorder="1" applyAlignment="1" applyProtection="1">
      <alignment horizontal="left" wrapText="1"/>
      <protection/>
    </xf>
    <xf numFmtId="1" fontId="4" fillId="4" borderId="21" xfId="52" applyNumberFormat="1" applyFont="1" applyFill="1" applyBorder="1" applyAlignment="1" applyProtection="1">
      <alignment horizontal="center" wrapText="1"/>
      <protection locked="0"/>
    </xf>
    <xf numFmtId="1" fontId="4" fillId="4" borderId="22" xfId="52" applyNumberFormat="1" applyFont="1" applyFill="1" applyBorder="1" applyAlignment="1" applyProtection="1">
      <alignment horizontal="center" wrapText="1"/>
      <protection locked="0"/>
    </xf>
    <xf numFmtId="1" fontId="4" fillId="4" borderId="23" xfId="52" applyNumberFormat="1" applyFont="1" applyFill="1" applyBorder="1" applyAlignment="1" applyProtection="1">
      <alignment horizontal="center" wrapText="1"/>
      <protection locked="0"/>
    </xf>
    <xf numFmtId="0" fontId="4" fillId="4" borderId="21" xfId="52" applyFont="1" applyFill="1" applyBorder="1" applyAlignment="1" applyProtection="1">
      <alignment horizontal="center" wrapText="1"/>
      <protection locked="0"/>
    </xf>
    <xf numFmtId="0" fontId="4" fillId="4" borderId="22" xfId="52" applyFont="1" applyFill="1" applyBorder="1" applyAlignment="1" applyProtection="1">
      <alignment horizontal="center" wrapText="1"/>
      <protection locked="0"/>
    </xf>
    <xf numFmtId="0" fontId="4" fillId="4" borderId="23" xfId="52" applyFont="1" applyFill="1" applyBorder="1" applyAlignment="1" applyProtection="1">
      <alignment horizontal="center" wrapText="1"/>
      <protection locked="0"/>
    </xf>
    <xf numFmtId="0" fontId="0" fillId="0" borderId="39" xfId="0" applyFont="1" applyBorder="1" applyAlignment="1" applyProtection="1">
      <alignment/>
      <protection hidden="1"/>
    </xf>
    <xf numFmtId="0" fontId="0" fillId="0" borderId="39" xfId="0" applyBorder="1" applyAlignment="1">
      <alignment/>
    </xf>
    <xf numFmtId="14" fontId="6" fillId="0" borderId="21" xfId="52" applyNumberFormat="1" applyFont="1" applyFill="1" applyBorder="1" applyAlignment="1" applyProtection="1">
      <alignment horizontal="center" wrapText="1"/>
      <protection locked="0"/>
    </xf>
    <xf numFmtId="14" fontId="6" fillId="0" borderId="23" xfId="52" applyNumberFormat="1" applyFont="1" applyFill="1" applyBorder="1" applyAlignment="1" applyProtection="1">
      <alignment horizontal="center" wrapText="1"/>
      <protection locked="0"/>
    </xf>
    <xf numFmtId="0" fontId="10" fillId="4" borderId="21" xfId="44" applyNumberFormat="1" applyFill="1" applyBorder="1" applyAlignment="1" applyProtection="1">
      <alignment horizontal="center" wrapText="1"/>
      <protection locked="0"/>
    </xf>
    <xf numFmtId="0" fontId="4" fillId="4" borderId="22" xfId="52" applyNumberFormat="1" applyFont="1" applyFill="1" applyBorder="1" applyAlignment="1" applyProtection="1">
      <alignment horizontal="center" wrapText="1"/>
      <protection locked="0"/>
    </xf>
    <xf numFmtId="0" fontId="4" fillId="4" borderId="23" xfId="52" applyNumberFormat="1" applyFont="1" applyFill="1" applyBorder="1" applyAlignment="1" applyProtection="1">
      <alignment horizontal="center" wrapText="1"/>
      <protection locked="0"/>
    </xf>
    <xf numFmtId="0" fontId="4" fillId="19" borderId="21" xfId="52" applyFont="1" applyFill="1" applyBorder="1" applyAlignment="1" applyProtection="1">
      <alignment horizontal="center" wrapText="1"/>
      <protection/>
    </xf>
    <xf numFmtId="0" fontId="4" fillId="19" borderId="22" xfId="52" applyFont="1" applyFill="1" applyBorder="1" applyAlignment="1" applyProtection="1">
      <alignment horizontal="center" wrapText="1"/>
      <protection/>
    </xf>
    <xf numFmtId="0" fontId="4" fillId="19" borderId="23" xfId="52" applyFont="1" applyFill="1" applyBorder="1" applyAlignment="1" applyProtection="1">
      <alignment horizontal="center" wrapText="1"/>
      <protection/>
    </xf>
    <xf numFmtId="14" fontId="6" fillId="18" borderId="21" xfId="52" applyNumberFormat="1" applyFont="1" applyFill="1" applyBorder="1" applyAlignment="1" applyProtection="1">
      <alignment horizontal="left" wrapText="1"/>
      <protection/>
    </xf>
    <xf numFmtId="14" fontId="6" fillId="18" borderId="23" xfId="52" applyNumberFormat="1" applyFont="1" applyFill="1" applyBorder="1" applyAlignment="1" applyProtection="1">
      <alignment horizontal="left" wrapText="1"/>
      <protection/>
    </xf>
    <xf numFmtId="14" fontId="6" fillId="0" borderId="42" xfId="52" applyNumberFormat="1" applyFont="1" applyFill="1" applyBorder="1" applyAlignment="1" applyProtection="1">
      <alignment horizontal="center" wrapText="1"/>
      <protection locked="0"/>
    </xf>
    <xf numFmtId="14" fontId="6" fillId="0" borderId="75" xfId="52" applyNumberFormat="1" applyFont="1" applyFill="1" applyBorder="1" applyAlignment="1" applyProtection="1">
      <alignment horizontal="center" wrapText="1"/>
      <protection locked="0"/>
    </xf>
    <xf numFmtId="0" fontId="4" fillId="4" borderId="76" xfId="52" applyFont="1" applyFill="1" applyBorder="1" applyAlignment="1" applyProtection="1">
      <alignment horizontal="center" wrapText="1"/>
      <protection locked="0"/>
    </xf>
    <xf numFmtId="0" fontId="4" fillId="4" borderId="77" xfId="52" applyFont="1" applyFill="1" applyBorder="1" applyAlignment="1" applyProtection="1">
      <alignment horizontal="center" wrapText="1"/>
      <protection locked="0"/>
    </xf>
    <xf numFmtId="0" fontId="4" fillId="4" borderId="78" xfId="52" applyFont="1" applyFill="1" applyBorder="1" applyAlignment="1" applyProtection="1">
      <alignment horizontal="center" wrapText="1"/>
      <protection locked="0"/>
    </xf>
    <xf numFmtId="0" fontId="19" fillId="19" borderId="21" xfId="52" applyFont="1" applyFill="1" applyBorder="1" applyAlignment="1" applyProtection="1">
      <alignment horizontal="center" wrapText="1"/>
      <protection/>
    </xf>
    <xf numFmtId="0" fontId="19" fillId="19" borderId="22" xfId="52" applyFont="1" applyFill="1" applyBorder="1" applyAlignment="1" applyProtection="1">
      <alignment horizontal="center" wrapText="1"/>
      <protection/>
    </xf>
    <xf numFmtId="14" fontId="6" fillId="18" borderId="23" xfId="52" applyNumberFormat="1" applyFont="1" applyFill="1" applyBorder="1" applyAlignment="1" applyProtection="1">
      <alignment horizontal="center" wrapText="1"/>
      <protection/>
    </xf>
    <xf numFmtId="0" fontId="6" fillId="18" borderId="30" xfId="0" applyFont="1" applyFill="1" applyBorder="1" applyAlignment="1" applyProtection="1">
      <alignment/>
      <protection/>
    </xf>
    <xf numFmtId="0" fontId="6" fillId="18" borderId="32" xfId="0" applyFont="1" applyFill="1" applyBorder="1" applyAlignment="1" applyProtection="1">
      <alignment/>
      <protection/>
    </xf>
    <xf numFmtId="0" fontId="6" fillId="18" borderId="66" xfId="0" applyFont="1" applyFill="1" applyBorder="1" applyAlignment="1" applyProtection="1">
      <alignment/>
      <protection/>
    </xf>
    <xf numFmtId="0" fontId="6" fillId="18" borderId="74" xfId="0" applyFont="1" applyFill="1" applyBorder="1" applyAlignment="1" applyProtection="1">
      <alignment/>
      <protection/>
    </xf>
    <xf numFmtId="0" fontId="6" fillId="18" borderId="0" xfId="0" applyFont="1" applyFill="1" applyBorder="1" applyAlignment="1" applyProtection="1">
      <alignment/>
      <protection/>
    </xf>
    <xf numFmtId="0" fontId="6" fillId="18" borderId="79" xfId="0" applyFont="1" applyFill="1" applyBorder="1" applyAlignment="1" applyProtection="1">
      <alignment/>
      <protection/>
    </xf>
    <xf numFmtId="0" fontId="6" fillId="18" borderId="25" xfId="0" applyFont="1" applyFill="1" applyBorder="1" applyAlignment="1" applyProtection="1">
      <alignment/>
      <protection/>
    </xf>
    <xf numFmtId="0" fontId="6" fillId="18" borderId="27" xfId="0" applyFont="1" applyFill="1" applyBorder="1" applyAlignment="1" applyProtection="1">
      <alignment/>
      <protection/>
    </xf>
    <xf numFmtId="0" fontId="6" fillId="18" borderId="80" xfId="0" applyFont="1" applyFill="1" applyBorder="1" applyAlignment="1" applyProtection="1">
      <alignment/>
      <protection/>
    </xf>
    <xf numFmtId="0" fontId="6" fillId="4" borderId="21" xfId="52" applyFont="1" applyFill="1" applyBorder="1" applyAlignment="1" applyProtection="1">
      <alignment horizontal="center" vertical="center" wrapText="1"/>
      <protection locked="0"/>
    </xf>
    <xf numFmtId="0" fontId="6" fillId="4" borderId="22" xfId="52" applyFont="1" applyFill="1" applyBorder="1" applyAlignment="1" applyProtection="1">
      <alignment horizontal="center" vertical="center" wrapText="1"/>
      <protection locked="0"/>
    </xf>
    <xf numFmtId="0" fontId="6" fillId="4" borderId="23" xfId="52" applyFont="1" applyFill="1" applyBorder="1" applyAlignment="1" applyProtection="1">
      <alignment horizontal="center" vertical="center" wrapText="1"/>
      <protection locked="0"/>
    </xf>
    <xf numFmtId="0" fontId="4" fillId="18" borderId="17" xfId="52" applyFont="1" applyFill="1" applyBorder="1" applyAlignment="1" applyProtection="1">
      <alignment horizontal="left" wrapText="1"/>
      <protection/>
    </xf>
    <xf numFmtId="0" fontId="6" fillId="18" borderId="15" xfId="52" applyFont="1" applyFill="1" applyBorder="1" applyAlignment="1" applyProtection="1">
      <alignment horizontal="center" wrapText="1"/>
      <protection/>
    </xf>
    <xf numFmtId="0" fontId="6" fillId="18" borderId="45" xfId="52" applyFont="1" applyFill="1" applyBorder="1" applyAlignment="1" applyProtection="1">
      <alignment horizontal="center" wrapText="1"/>
      <protection/>
    </xf>
    <xf numFmtId="0" fontId="4" fillId="19" borderId="58" xfId="52" applyFont="1" applyFill="1" applyBorder="1" applyAlignment="1" applyProtection="1">
      <alignment horizontal="center" vertical="center" wrapText="1"/>
      <protection/>
    </xf>
    <xf numFmtId="0" fontId="4" fillId="19" borderId="54" xfId="52" applyFont="1" applyFill="1" applyBorder="1" applyAlignment="1" applyProtection="1">
      <alignment horizontal="center" vertical="center" wrapText="1"/>
      <protection/>
    </xf>
    <xf numFmtId="0" fontId="4" fillId="19" borderId="65" xfId="52" applyFont="1" applyFill="1" applyBorder="1" applyAlignment="1" applyProtection="1">
      <alignment horizontal="center" vertical="center" wrapText="1"/>
      <protection/>
    </xf>
    <xf numFmtId="0" fontId="4" fillId="18" borderId="18" xfId="52" applyFont="1" applyFill="1" applyBorder="1" applyAlignment="1" applyProtection="1">
      <alignment horizontal="left" wrapText="1"/>
      <protection/>
    </xf>
    <xf numFmtId="0" fontId="4" fillId="18" borderId="81" xfId="52" applyFont="1" applyFill="1" applyBorder="1" applyAlignment="1" applyProtection="1">
      <alignment horizontal="left" wrapText="1"/>
      <protection/>
    </xf>
    <xf numFmtId="0" fontId="4" fillId="18" borderId="76" xfId="52" applyFont="1" applyFill="1" applyBorder="1" applyAlignment="1" applyProtection="1">
      <alignment horizontal="left" wrapText="1"/>
      <protection/>
    </xf>
    <xf numFmtId="0" fontId="4" fillId="18" borderId="77" xfId="52" applyFont="1" applyFill="1" applyBorder="1" applyAlignment="1" applyProtection="1">
      <alignment horizontal="left" wrapText="1"/>
      <protection/>
    </xf>
    <xf numFmtId="0" fontId="4" fillId="18" borderId="78" xfId="52" applyFont="1" applyFill="1" applyBorder="1" applyAlignment="1" applyProtection="1">
      <alignment horizontal="left" wrapText="1"/>
      <protection/>
    </xf>
    <xf numFmtId="0" fontId="4" fillId="4" borderId="76" xfId="52" applyFont="1" applyFill="1" applyBorder="1" applyAlignment="1" applyProtection="1">
      <alignment horizontal="center" vertical="center" wrapText="1"/>
      <protection locked="0"/>
    </xf>
    <xf numFmtId="0" fontId="4" fillId="4" borderId="77" xfId="52" applyFont="1" applyFill="1" applyBorder="1" applyAlignment="1" applyProtection="1">
      <alignment horizontal="center" vertical="center" wrapText="1"/>
      <protection locked="0"/>
    </xf>
    <xf numFmtId="0" fontId="4" fillId="4" borderId="78" xfId="52" applyFont="1" applyFill="1" applyBorder="1" applyAlignment="1" applyProtection="1">
      <alignment horizontal="center" vertical="center" wrapText="1"/>
      <protection locked="0"/>
    </xf>
    <xf numFmtId="0" fontId="2" fillId="19" borderId="82" xfId="52" applyFont="1" applyFill="1" applyBorder="1" applyAlignment="1" applyProtection="1">
      <alignment horizontal="center" wrapText="1"/>
      <protection/>
    </xf>
    <xf numFmtId="0" fontId="3" fillId="19" borderId="83" xfId="52" applyFont="1" applyFill="1" applyBorder="1" applyAlignment="1" applyProtection="1">
      <alignment wrapText="1"/>
      <protection/>
    </xf>
    <xf numFmtId="0" fontId="3" fillId="19" borderId="84" xfId="52" applyFont="1" applyFill="1" applyBorder="1" applyAlignment="1" applyProtection="1">
      <alignment wrapText="1"/>
      <protection/>
    </xf>
    <xf numFmtId="0" fontId="3" fillId="19" borderId="85" xfId="52" applyFont="1" applyFill="1" applyBorder="1" applyAlignment="1" applyProtection="1">
      <alignment wrapText="1"/>
      <protection/>
    </xf>
    <xf numFmtId="0" fontId="3" fillId="19" borderId="0" xfId="52" applyFont="1" applyFill="1" applyBorder="1" applyAlignment="1" applyProtection="1">
      <alignment wrapText="1"/>
      <protection/>
    </xf>
    <xf numFmtId="0" fontId="3" fillId="19" borderId="59" xfId="52" applyFont="1" applyFill="1" applyBorder="1" applyAlignment="1" applyProtection="1">
      <alignment wrapText="1"/>
      <protection/>
    </xf>
    <xf numFmtId="0" fontId="3" fillId="19" borderId="41" xfId="52" applyFont="1" applyFill="1" applyBorder="1" applyAlignment="1" applyProtection="1">
      <alignment wrapText="1"/>
      <protection/>
    </xf>
    <xf numFmtId="0" fontId="3" fillId="19" borderId="39" xfId="52" applyFont="1" applyFill="1" applyBorder="1" applyAlignment="1" applyProtection="1">
      <alignment wrapText="1"/>
      <protection/>
    </xf>
    <xf numFmtId="0" fontId="3" fillId="19" borderId="40" xfId="52" applyFont="1" applyFill="1" applyBorder="1" applyAlignment="1" applyProtection="1">
      <alignment wrapText="1"/>
      <protection/>
    </xf>
    <xf numFmtId="0" fontId="6" fillId="19" borderId="54" xfId="52" applyFont="1" applyFill="1" applyBorder="1" applyAlignment="1" applyProtection="1">
      <alignment horizontal="center" vertical="center" wrapText="1"/>
      <protection/>
    </xf>
    <xf numFmtId="0" fontId="6" fillId="19" borderId="65" xfId="52" applyFont="1" applyFill="1" applyBorder="1" applyAlignment="1" applyProtection="1">
      <alignment horizontal="center" vertical="center" wrapText="1"/>
      <protection/>
    </xf>
    <xf numFmtId="0" fontId="4" fillId="18" borderId="16" xfId="52" applyFont="1" applyFill="1" applyBorder="1" applyAlignment="1" applyProtection="1">
      <alignment horizontal="left" wrapText="1"/>
      <protection/>
    </xf>
    <xf numFmtId="0" fontId="4" fillId="18" borderId="27" xfId="52" applyFont="1" applyFill="1" applyBorder="1" applyAlignment="1" applyProtection="1">
      <alignment horizontal="left" wrapText="1"/>
      <protection/>
    </xf>
    <xf numFmtId="0" fontId="4" fillId="18" borderId="26" xfId="52" applyFont="1" applyFill="1" applyBorder="1" applyAlignment="1" applyProtection="1">
      <alignment horizontal="center" wrapText="1"/>
      <protection/>
    </xf>
    <xf numFmtId="0" fontId="4" fillId="18" borderId="62" xfId="52" applyFont="1" applyFill="1" applyBorder="1" applyAlignment="1" applyProtection="1">
      <alignment horizontal="center" wrapText="1"/>
      <protection/>
    </xf>
    <xf numFmtId="14" fontId="6" fillId="18" borderId="21" xfId="52" applyNumberFormat="1" applyFont="1" applyFill="1" applyBorder="1" applyAlignment="1" applyProtection="1">
      <alignment horizontal="left" wrapText="1"/>
      <protection locked="0"/>
    </xf>
    <xf numFmtId="14" fontId="6" fillId="18" borderId="23" xfId="52" applyNumberFormat="1" applyFont="1" applyFill="1" applyBorder="1" applyAlignment="1" applyProtection="1">
      <alignment horizontal="left" wrapText="1"/>
      <protection locked="0"/>
    </xf>
    <xf numFmtId="0" fontId="4" fillId="18" borderId="21" xfId="52" applyFont="1" applyFill="1" applyBorder="1" applyAlignment="1" applyProtection="1">
      <alignment horizontal="left" wrapText="1"/>
      <protection locked="0"/>
    </xf>
    <xf numFmtId="0" fontId="4" fillId="18" borderId="22" xfId="52" applyFont="1" applyFill="1" applyBorder="1" applyAlignment="1" applyProtection="1">
      <alignment horizontal="left" wrapText="1"/>
      <protection locked="0"/>
    </xf>
    <xf numFmtId="0" fontId="4" fillId="18" borderId="23" xfId="52" applyFont="1" applyFill="1" applyBorder="1" applyAlignment="1" applyProtection="1">
      <alignment horizontal="left" wrapText="1"/>
      <protection locked="0"/>
    </xf>
    <xf numFmtId="0" fontId="4" fillId="18" borderId="21" xfId="52" applyFont="1" applyFill="1" applyBorder="1" applyAlignment="1" applyProtection="1">
      <alignment horizontal="left" vertical="center" wrapText="1"/>
      <protection/>
    </xf>
    <xf numFmtId="0" fontId="4" fillId="18" borderId="22" xfId="52" applyFont="1" applyFill="1" applyBorder="1" applyAlignment="1" applyProtection="1">
      <alignment horizontal="left" vertical="center" wrapText="1"/>
      <protection/>
    </xf>
    <xf numFmtId="0" fontId="6" fillId="18" borderId="20" xfId="52" applyFont="1" applyFill="1" applyBorder="1" applyAlignment="1" applyProtection="1">
      <alignment horizontal="center" wrapText="1"/>
      <protection/>
    </xf>
    <xf numFmtId="0" fontId="6" fillId="18" borderId="44" xfId="52" applyFont="1" applyFill="1" applyBorder="1" applyAlignment="1" applyProtection="1">
      <alignment horizontal="center" wrapText="1"/>
      <protection/>
    </xf>
    <xf numFmtId="0" fontId="4" fillId="10" borderId="58" xfId="52" applyFont="1" applyFill="1" applyBorder="1" applyAlignment="1" applyProtection="1">
      <alignment horizontal="center" vertical="center" wrapText="1"/>
      <protection/>
    </xf>
    <xf numFmtId="0" fontId="4" fillId="10" borderId="54" xfId="52" applyFont="1" applyFill="1" applyBorder="1" applyAlignment="1" applyProtection="1">
      <alignment horizontal="center" vertical="center" wrapText="1"/>
      <protection/>
    </xf>
    <xf numFmtId="0" fontId="4" fillId="10" borderId="65" xfId="52" applyFont="1" applyFill="1" applyBorder="1" applyAlignment="1" applyProtection="1">
      <alignment horizontal="center" vertical="center" wrapText="1"/>
      <protection/>
    </xf>
    <xf numFmtId="0" fontId="4" fillId="19" borderId="21" xfId="52" applyFont="1" applyFill="1" applyBorder="1" applyAlignment="1" applyProtection="1">
      <alignment horizontal="center" wrapText="1"/>
      <protection locked="0"/>
    </xf>
    <xf numFmtId="0" fontId="4" fillId="19" borderId="22" xfId="52" applyFont="1" applyFill="1" applyBorder="1" applyAlignment="1" applyProtection="1">
      <alignment horizontal="center" wrapText="1"/>
      <protection locked="0"/>
    </xf>
    <xf numFmtId="0" fontId="4" fillId="19" borderId="23" xfId="52" applyFont="1" applyFill="1" applyBorder="1" applyAlignment="1" applyProtection="1">
      <alignment horizontal="center" wrapText="1"/>
      <protection locked="0"/>
    </xf>
    <xf numFmtId="0" fontId="6" fillId="18" borderId="30" xfId="0" applyFont="1" applyFill="1" applyBorder="1" applyAlignment="1" applyProtection="1">
      <alignment/>
      <protection locked="0"/>
    </xf>
    <xf numFmtId="0" fontId="6" fillId="18" borderId="32" xfId="0" applyFont="1" applyFill="1" applyBorder="1" applyAlignment="1" applyProtection="1">
      <alignment/>
      <protection locked="0"/>
    </xf>
    <xf numFmtId="0" fontId="6" fillId="18" borderId="66" xfId="0" applyFont="1" applyFill="1" applyBorder="1" applyAlignment="1" applyProtection="1">
      <alignment/>
      <protection locked="0"/>
    </xf>
    <xf numFmtId="0" fontId="6" fillId="18" borderId="74" xfId="0" applyFont="1" applyFill="1" applyBorder="1" applyAlignment="1" applyProtection="1">
      <alignment/>
      <protection locked="0"/>
    </xf>
    <xf numFmtId="0" fontId="6" fillId="18" borderId="0" xfId="0" applyFont="1" applyFill="1" applyBorder="1" applyAlignment="1" applyProtection="1">
      <alignment/>
      <protection locked="0"/>
    </xf>
    <xf numFmtId="0" fontId="6" fillId="18" borderId="79" xfId="0" applyFont="1" applyFill="1" applyBorder="1" applyAlignment="1" applyProtection="1">
      <alignment/>
      <protection locked="0"/>
    </xf>
    <xf numFmtId="0" fontId="6" fillId="18" borderId="25" xfId="0" applyFont="1" applyFill="1" applyBorder="1" applyAlignment="1" applyProtection="1">
      <alignment/>
      <protection locked="0"/>
    </xf>
    <xf numFmtId="0" fontId="6" fillId="18" borderId="27" xfId="0" applyFont="1" applyFill="1" applyBorder="1" applyAlignment="1" applyProtection="1">
      <alignment/>
      <protection locked="0"/>
    </xf>
    <xf numFmtId="0" fontId="6" fillId="18" borderId="80" xfId="0" applyFont="1" applyFill="1" applyBorder="1" applyAlignment="1" applyProtection="1">
      <alignment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4" fillId="19" borderId="21" xfId="0" applyFont="1" applyFill="1" applyBorder="1" applyAlignment="1" applyProtection="1">
      <alignment horizontal="center" vertical="center" wrapText="1"/>
      <protection/>
    </xf>
    <xf numFmtId="0" fontId="14" fillId="19" borderId="22" xfId="0" applyFont="1" applyFill="1" applyBorder="1" applyAlignment="1" applyProtection="1">
      <alignment horizontal="center" vertical="center" wrapText="1"/>
      <protection/>
    </xf>
    <xf numFmtId="0" fontId="14" fillId="19" borderId="23" xfId="0" applyFont="1" applyFill="1" applyBorder="1" applyAlignment="1" applyProtection="1">
      <alignment horizontal="center" vertical="center" wrapText="1"/>
      <protection/>
    </xf>
    <xf numFmtId="0" fontId="14" fillId="0" borderId="21" xfId="0" applyFont="1" applyBorder="1" applyAlignment="1" applyProtection="1">
      <alignment horizontal="left" vertical="center" wrapText="1"/>
      <protection locked="0"/>
    </xf>
    <xf numFmtId="0" fontId="14" fillId="0" borderId="27" xfId="0" applyFont="1" applyBorder="1" applyAlignment="1" applyProtection="1">
      <alignment horizontal="left" vertical="center" wrapText="1"/>
      <protection locked="0"/>
    </xf>
    <xf numFmtId="0" fontId="14" fillId="0" borderId="80" xfId="0" applyFont="1" applyBorder="1" applyAlignment="1" applyProtection="1">
      <alignment horizontal="left" vertical="center" wrapText="1"/>
      <protection locked="0"/>
    </xf>
    <xf numFmtId="2" fontId="14" fillId="4" borderId="58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54" xfId="0" applyNumberFormat="1" applyFont="1" applyBorder="1" applyAlignment="1" applyProtection="1">
      <alignment horizontal="center" vertical="center" wrapText="1"/>
      <protection locked="0"/>
    </xf>
    <xf numFmtId="2" fontId="14" fillId="0" borderId="65" xfId="0" applyNumberFormat="1" applyFont="1" applyBorder="1" applyAlignment="1" applyProtection="1">
      <alignment horizontal="center" vertical="center" wrapText="1"/>
      <protection locked="0"/>
    </xf>
    <xf numFmtId="0" fontId="2" fillId="18" borderId="82" xfId="0" applyFont="1" applyFill="1" applyBorder="1" applyAlignment="1" applyProtection="1">
      <alignment horizontal="center" vertical="center"/>
      <protection/>
    </xf>
    <xf numFmtId="0" fontId="2" fillId="18" borderId="83" xfId="0" applyFont="1" applyFill="1" applyBorder="1" applyAlignment="1" applyProtection="1">
      <alignment horizontal="center" vertical="center"/>
      <protection/>
    </xf>
    <xf numFmtId="0" fontId="2" fillId="18" borderId="84" xfId="0" applyFont="1" applyFill="1" applyBorder="1" applyAlignment="1" applyProtection="1">
      <alignment horizontal="center" vertical="center"/>
      <protection/>
    </xf>
    <xf numFmtId="0" fontId="2" fillId="18" borderId="41" xfId="0" applyFont="1" applyFill="1" applyBorder="1" applyAlignment="1" applyProtection="1">
      <alignment horizontal="center" vertical="center"/>
      <protection/>
    </xf>
    <xf numFmtId="0" fontId="2" fillId="18" borderId="39" xfId="0" applyFont="1" applyFill="1" applyBorder="1" applyAlignment="1" applyProtection="1">
      <alignment horizontal="center" vertical="center"/>
      <protection/>
    </xf>
    <xf numFmtId="0" fontId="2" fillId="18" borderId="40" xfId="0" applyFont="1" applyFill="1" applyBorder="1" applyAlignment="1" applyProtection="1">
      <alignment horizontal="center" vertical="center"/>
      <protection/>
    </xf>
    <xf numFmtId="0" fontId="4" fillId="18" borderId="68" xfId="0" applyFont="1" applyFill="1" applyBorder="1" applyAlignment="1" applyProtection="1">
      <alignment horizontal="center"/>
      <protection/>
    </xf>
    <xf numFmtId="0" fontId="4" fillId="18" borderId="83" xfId="0" applyFont="1" applyFill="1" applyBorder="1" applyAlignment="1" applyProtection="1">
      <alignment horizontal="center"/>
      <protection/>
    </xf>
    <xf numFmtId="0" fontId="4" fillId="18" borderId="86" xfId="0" applyFont="1" applyFill="1" applyBorder="1" applyAlignment="1" applyProtection="1">
      <alignment horizontal="center"/>
      <protection/>
    </xf>
    <xf numFmtId="0" fontId="15" fillId="18" borderId="71" xfId="0" applyFont="1" applyFill="1" applyBorder="1" applyAlignment="1" applyProtection="1">
      <alignment horizontal="center" vertical="center" wrapText="1"/>
      <protection/>
    </xf>
    <xf numFmtId="0" fontId="15" fillId="18" borderId="12" xfId="0" applyFont="1" applyFill="1" applyBorder="1" applyAlignment="1" applyProtection="1">
      <alignment horizontal="center" vertical="center" wrapText="1"/>
      <protection/>
    </xf>
    <xf numFmtId="0" fontId="14" fillId="19" borderId="63" xfId="0" applyFont="1" applyFill="1" applyBorder="1" applyAlignment="1" applyProtection="1">
      <alignment horizontal="center" vertical="center" wrapText="1"/>
      <protection/>
    </xf>
    <xf numFmtId="0" fontId="14" fillId="19" borderId="60" xfId="0" applyFont="1" applyFill="1" applyBorder="1" applyAlignment="1" applyProtection="1">
      <alignment horizontal="center" vertical="center" wrapText="1"/>
      <protection/>
    </xf>
    <xf numFmtId="0" fontId="14" fillId="19" borderId="61" xfId="0" applyFont="1" applyFill="1" applyBorder="1" applyAlignment="1" applyProtection="1">
      <alignment horizontal="center" vertical="center" wrapText="1"/>
      <protection/>
    </xf>
    <xf numFmtId="0" fontId="2" fillId="10" borderId="58" xfId="52" applyFont="1" applyFill="1" applyBorder="1" applyAlignment="1" applyProtection="1">
      <alignment horizontal="center" vertical="center" wrapText="1"/>
      <protection/>
    </xf>
    <xf numFmtId="0" fontId="3" fillId="10" borderId="54" xfId="52" applyFont="1" applyFill="1" applyBorder="1" applyAlignment="1" applyProtection="1">
      <alignment horizontal="center" vertical="center" wrapText="1"/>
      <protection/>
    </xf>
    <xf numFmtId="0" fontId="3" fillId="10" borderId="65" xfId="52" applyFont="1" applyFill="1" applyBorder="1" applyAlignment="1" applyProtection="1">
      <alignment horizontal="center" vertical="center" wrapText="1"/>
      <protection/>
    </xf>
    <xf numFmtId="0" fontId="4" fillId="10" borderId="58" xfId="52" applyFont="1" applyFill="1" applyBorder="1" applyAlignment="1" applyProtection="1">
      <alignment horizontal="left" vertical="center" wrapText="1"/>
      <protection/>
    </xf>
    <xf numFmtId="0" fontId="6" fillId="10" borderId="54" xfId="52" applyFont="1" applyFill="1" applyBorder="1" applyAlignment="1" applyProtection="1">
      <alignment horizontal="left" vertical="center" wrapText="1"/>
      <protection/>
    </xf>
    <xf numFmtId="0" fontId="6" fillId="10" borderId="65" xfId="52" applyFont="1" applyFill="1" applyBorder="1" applyAlignment="1" applyProtection="1">
      <alignment horizontal="left" vertical="center" wrapText="1"/>
      <protection/>
    </xf>
    <xf numFmtId="0" fontId="6" fillId="19" borderId="58" xfId="52" applyFont="1" applyFill="1" applyBorder="1" applyAlignment="1" applyProtection="1">
      <alignment horizontal="left" vertical="center" wrapText="1"/>
      <protection/>
    </xf>
    <xf numFmtId="0" fontId="6" fillId="19" borderId="54" xfId="52" applyFont="1" applyFill="1" applyBorder="1" applyAlignment="1" applyProtection="1">
      <alignment horizontal="left" vertical="center" wrapText="1"/>
      <protection/>
    </xf>
    <xf numFmtId="0" fontId="6" fillId="19" borderId="65" xfId="52" applyFont="1" applyFill="1" applyBorder="1" applyAlignment="1" applyProtection="1">
      <alignment horizontal="left" vertical="center" wrapText="1"/>
      <protection/>
    </xf>
    <xf numFmtId="0" fontId="6" fillId="10" borderId="54" xfId="52" applyFont="1" applyFill="1" applyBorder="1" applyAlignment="1" applyProtection="1">
      <alignment horizontal="center" vertical="center" wrapText="1"/>
      <protection/>
    </xf>
    <xf numFmtId="0" fontId="6" fillId="10" borderId="65" xfId="52" applyFont="1" applyFill="1" applyBorder="1" applyAlignment="1" applyProtection="1">
      <alignment horizontal="center" vertical="center" wrapText="1"/>
      <protection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14" fillId="19" borderId="58" xfId="0" applyFont="1" applyFill="1" applyBorder="1" applyAlignment="1" applyProtection="1">
      <alignment horizontal="center" vertical="center" wrapText="1"/>
      <protection/>
    </xf>
    <xf numFmtId="0" fontId="14" fillId="0" borderId="54" xfId="0" applyFont="1" applyBorder="1" applyAlignment="1" applyProtection="1">
      <alignment horizontal="center" vertical="center"/>
      <protection/>
    </xf>
    <xf numFmtId="0" fontId="14" fillId="0" borderId="65" xfId="0" applyFont="1" applyBorder="1" applyAlignment="1" applyProtection="1">
      <alignment horizontal="center" vertical="center"/>
      <protection/>
    </xf>
    <xf numFmtId="0" fontId="14" fillId="10" borderId="58" xfId="0" applyFont="1" applyFill="1" applyBorder="1" applyAlignment="1" applyProtection="1">
      <alignment horizontal="center" vertical="center" wrapText="1"/>
      <protection/>
    </xf>
    <xf numFmtId="0" fontId="15" fillId="18" borderId="53" xfId="0" applyFont="1" applyFill="1" applyBorder="1" applyAlignment="1" applyProtection="1">
      <alignment horizontal="center" vertical="center" wrapText="1"/>
      <protection/>
    </xf>
    <xf numFmtId="0" fontId="0" fillId="0" borderId="67" xfId="0" applyBorder="1" applyAlignment="1">
      <alignment horizontal="center" wrapText="1"/>
    </xf>
    <xf numFmtId="1" fontId="14" fillId="19" borderId="58" xfId="0" applyNumberFormat="1" applyFont="1" applyFill="1" applyBorder="1" applyAlignment="1" applyProtection="1">
      <alignment horizontal="center" vertical="center" wrapText="1"/>
      <protection/>
    </xf>
    <xf numFmtId="0" fontId="14" fillId="19" borderId="54" xfId="0" applyFont="1" applyFill="1" applyBorder="1" applyAlignment="1" applyProtection="1">
      <alignment horizontal="center" vertical="center" wrapText="1"/>
      <protection/>
    </xf>
    <xf numFmtId="0" fontId="14" fillId="19" borderId="65" xfId="0" applyFont="1" applyFill="1" applyBorder="1" applyAlignment="1" applyProtection="1">
      <alignment horizontal="center" vertical="center" wrapText="1"/>
      <protection/>
    </xf>
    <xf numFmtId="0" fontId="2" fillId="18" borderId="58" xfId="0" applyFont="1" applyFill="1" applyBorder="1" applyAlignment="1" applyProtection="1">
      <alignment horizontal="center" vertical="center"/>
      <protection/>
    </xf>
    <xf numFmtId="0" fontId="2" fillId="18" borderId="54" xfId="0" applyFont="1" applyFill="1" applyBorder="1" applyAlignment="1" applyProtection="1">
      <alignment horizontal="center" vertical="center"/>
      <protection/>
    </xf>
    <xf numFmtId="0" fontId="4" fillId="18" borderId="30" xfId="0" applyFont="1" applyFill="1" applyBorder="1" applyAlignment="1" applyProtection="1">
      <alignment horizontal="center" wrapText="1"/>
      <protection/>
    </xf>
    <xf numFmtId="0" fontId="4" fillId="18" borderId="32" xfId="0" applyFont="1" applyFill="1" applyBorder="1" applyAlignment="1" applyProtection="1">
      <alignment horizontal="center" wrapText="1"/>
      <protection/>
    </xf>
    <xf numFmtId="0" fontId="4" fillId="18" borderId="66" xfId="0" applyFont="1" applyFill="1" applyBorder="1" applyAlignment="1" applyProtection="1">
      <alignment horizontal="center" wrapText="1"/>
      <protection/>
    </xf>
    <xf numFmtId="0" fontId="16" fillId="18" borderId="25" xfId="0" applyFont="1" applyFill="1" applyBorder="1" applyAlignment="1" applyProtection="1">
      <alignment horizontal="center" vertical="center" wrapText="1"/>
      <protection/>
    </xf>
    <xf numFmtId="0" fontId="16" fillId="18" borderId="27" xfId="0" applyFont="1" applyFill="1" applyBorder="1" applyAlignment="1" applyProtection="1">
      <alignment horizontal="center" vertical="center" wrapText="1"/>
      <protection/>
    </xf>
    <xf numFmtId="0" fontId="14" fillId="10" borderId="63" xfId="0" applyFont="1" applyFill="1" applyBorder="1" applyAlignment="1" applyProtection="1">
      <alignment horizontal="center" vertical="center" wrapText="1"/>
      <protection/>
    </xf>
    <xf numFmtId="0" fontId="14" fillId="10" borderId="60" xfId="0" applyFont="1" applyFill="1" applyBorder="1" applyAlignment="1" applyProtection="1">
      <alignment horizontal="center" vertical="center" wrapText="1"/>
      <protection/>
    </xf>
    <xf numFmtId="0" fontId="14" fillId="10" borderId="6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10" fontId="4" fillId="19" borderId="58" xfId="0" applyNumberFormat="1" applyFont="1" applyFill="1" applyBorder="1" applyAlignment="1" applyProtection="1">
      <alignment horizontal="center" wrapText="1"/>
      <protection/>
    </xf>
    <xf numFmtId="10" fontId="4" fillId="19" borderId="54" xfId="0" applyNumberFormat="1" applyFont="1" applyFill="1" applyBorder="1" applyAlignment="1" applyProtection="1">
      <alignment horizontal="center"/>
      <protection/>
    </xf>
    <xf numFmtId="10" fontId="4" fillId="19" borderId="65" xfId="0" applyNumberFormat="1" applyFont="1" applyFill="1" applyBorder="1" applyAlignment="1" applyProtection="1">
      <alignment horizontal="center"/>
      <protection/>
    </xf>
    <xf numFmtId="10" fontId="4" fillId="10" borderId="58" xfId="0" applyNumberFormat="1" applyFont="1" applyFill="1" applyBorder="1" applyAlignment="1" applyProtection="1">
      <alignment horizontal="center" wrapText="1"/>
      <protection/>
    </xf>
    <xf numFmtId="10" fontId="4" fillId="10" borderId="54" xfId="0" applyNumberFormat="1" applyFont="1" applyFill="1" applyBorder="1" applyAlignment="1" applyProtection="1">
      <alignment horizontal="center"/>
      <protection/>
    </xf>
    <xf numFmtId="10" fontId="4" fillId="10" borderId="65" xfId="0" applyNumberFormat="1" applyFont="1" applyFill="1" applyBorder="1" applyAlignment="1" applyProtection="1">
      <alignment horizontal="center"/>
      <protection/>
    </xf>
    <xf numFmtId="0" fontId="14" fillId="0" borderId="32" xfId="0" applyFont="1" applyBorder="1" applyAlignment="1" applyProtection="1">
      <alignment horizontal="center" vertical="center" wrapText="1"/>
      <protection/>
    </xf>
    <xf numFmtId="0" fontId="14" fillId="0" borderId="66" xfId="0" applyFont="1" applyBorder="1" applyAlignment="1" applyProtection="1">
      <alignment horizontal="center" vertical="center" wrapText="1"/>
      <protection/>
    </xf>
    <xf numFmtId="0" fontId="6" fillId="0" borderId="58" xfId="52" applyFont="1" applyFill="1" applyBorder="1" applyAlignment="1" applyProtection="1">
      <alignment horizontal="left" vertical="center" wrapText="1"/>
      <protection locked="0"/>
    </xf>
    <xf numFmtId="0" fontId="6" fillId="0" borderId="54" xfId="52" applyFont="1" applyFill="1" applyBorder="1" applyAlignment="1" applyProtection="1">
      <alignment horizontal="left" vertical="center" wrapText="1"/>
      <protection locked="0"/>
    </xf>
    <xf numFmtId="0" fontId="6" fillId="0" borderId="65" xfId="52" applyFont="1" applyFill="1" applyBorder="1" applyAlignment="1" applyProtection="1">
      <alignment horizontal="left" vertical="center" wrapText="1"/>
      <protection locked="0"/>
    </xf>
    <xf numFmtId="0" fontId="14" fillId="19" borderId="30" xfId="0" applyFont="1" applyFill="1" applyBorder="1" applyAlignment="1" applyProtection="1">
      <alignment horizontal="center" vertical="center" wrapText="1"/>
      <protection/>
    </xf>
    <xf numFmtId="0" fontId="14" fillId="19" borderId="32" xfId="0" applyFont="1" applyFill="1" applyBorder="1" applyAlignment="1" applyProtection="1">
      <alignment horizontal="center" vertical="center" wrapText="1"/>
      <protection/>
    </xf>
    <xf numFmtId="0" fontId="14" fillId="19" borderId="66" xfId="0" applyFont="1" applyFill="1" applyBorder="1" applyAlignment="1" applyProtection="1">
      <alignment horizontal="center" vertical="center" wrapText="1"/>
      <protection/>
    </xf>
    <xf numFmtId="0" fontId="16" fillId="10" borderId="58" xfId="52" applyFont="1" applyFill="1" applyBorder="1" applyAlignment="1" applyProtection="1">
      <alignment horizontal="left" vertical="center" wrapText="1"/>
      <protection/>
    </xf>
    <xf numFmtId="0" fontId="14" fillId="10" borderId="54" xfId="52" applyFont="1" applyFill="1" applyBorder="1" applyAlignment="1" applyProtection="1">
      <alignment horizontal="left" vertical="center" wrapText="1"/>
      <protection/>
    </xf>
    <xf numFmtId="0" fontId="14" fillId="10" borderId="65" xfId="52" applyFont="1" applyFill="1" applyBorder="1" applyAlignment="1" applyProtection="1">
      <alignment horizontal="left" vertical="center" wrapText="1"/>
      <protection/>
    </xf>
    <xf numFmtId="0" fontId="4" fillId="10" borderId="21" xfId="52" applyFont="1" applyFill="1" applyBorder="1" applyAlignment="1" applyProtection="1">
      <alignment horizontal="left" vertical="center"/>
      <protection/>
    </xf>
    <xf numFmtId="0" fontId="6" fillId="10" borderId="22" xfId="52" applyFont="1" applyFill="1" applyBorder="1" applyAlignment="1" applyProtection="1">
      <alignment horizontal="left" vertical="center"/>
      <protection/>
    </xf>
    <xf numFmtId="0" fontId="6" fillId="10" borderId="23" xfId="52" applyFont="1" applyFill="1" applyBorder="1" applyAlignment="1" applyProtection="1">
      <alignment horizontal="left" vertical="center"/>
      <protection/>
    </xf>
    <xf numFmtId="0" fontId="6" fillId="10" borderId="30" xfId="52" applyFont="1" applyFill="1" applyBorder="1" applyAlignment="1" applyProtection="1">
      <alignment horizontal="left" wrapText="1"/>
      <protection/>
    </xf>
    <xf numFmtId="0" fontId="6" fillId="10" borderId="32" xfId="52" applyFont="1" applyFill="1" applyBorder="1" applyAlignment="1" applyProtection="1">
      <alignment wrapText="1"/>
      <protection/>
    </xf>
    <xf numFmtId="0" fontId="6" fillId="10" borderId="66" xfId="52" applyFont="1" applyFill="1" applyBorder="1" applyAlignment="1" applyProtection="1">
      <alignment wrapText="1"/>
      <protection/>
    </xf>
    <xf numFmtId="0" fontId="6" fillId="10" borderId="74" xfId="52" applyFont="1" applyFill="1" applyBorder="1" applyAlignment="1" applyProtection="1">
      <alignment vertical="center" wrapText="1"/>
      <protection/>
    </xf>
    <xf numFmtId="0" fontId="6" fillId="10" borderId="0" xfId="52" applyFont="1" applyFill="1" applyBorder="1" applyAlignment="1" applyProtection="1">
      <alignment vertical="center" wrapText="1"/>
      <protection/>
    </xf>
    <xf numFmtId="0" fontId="6" fillId="10" borderId="79" xfId="52" applyFont="1" applyFill="1" applyBorder="1" applyAlignment="1" applyProtection="1">
      <alignment vertical="center" wrapText="1"/>
      <protection/>
    </xf>
    <xf numFmtId="49" fontId="14" fillId="10" borderId="52" xfId="52" applyNumberFormat="1" applyFont="1" applyFill="1" applyBorder="1" applyAlignment="1" applyProtection="1">
      <alignment horizontal="left" vertical="center" wrapText="1"/>
      <protection/>
    </xf>
    <xf numFmtId="49" fontId="6" fillId="10" borderId="52" xfId="52" applyNumberFormat="1" applyFont="1" applyFill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0" fillId="0" borderId="66" xfId="0" applyFont="1" applyBorder="1" applyAlignment="1" applyProtection="1">
      <alignment horizontal="left" vertical="center" wrapText="1"/>
      <protection locked="0"/>
    </xf>
    <xf numFmtId="0" fontId="0" fillId="0" borderId="74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79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80" xfId="0" applyFont="1" applyBorder="1" applyAlignment="1" applyProtection="1">
      <alignment horizontal="left" vertical="center" wrapText="1"/>
      <protection locked="0"/>
    </xf>
    <xf numFmtId="0" fontId="6" fillId="19" borderId="20" xfId="52" applyFont="1" applyFill="1" applyBorder="1" applyAlignment="1" applyProtection="1">
      <alignment horizontal="left" wrapText="1"/>
      <protection/>
    </xf>
    <xf numFmtId="1" fontId="6" fillId="0" borderId="20" xfId="52" applyNumberFormat="1" applyFont="1" applyBorder="1" applyAlignment="1" applyProtection="1">
      <alignment horizontal="center" vertical="center" wrapText="1"/>
      <protection locked="0"/>
    </xf>
    <xf numFmtId="0" fontId="6" fillId="19" borderId="21" xfId="52" applyFont="1" applyFill="1" applyBorder="1" applyAlignment="1" applyProtection="1">
      <alignment horizontal="left" wrapText="1"/>
      <protection/>
    </xf>
    <xf numFmtId="0" fontId="6" fillId="19" borderId="22" xfId="52" applyFont="1" applyFill="1" applyBorder="1" applyAlignment="1" applyProtection="1">
      <alignment horizontal="left" wrapText="1"/>
      <protection/>
    </xf>
    <xf numFmtId="0" fontId="6" fillId="19" borderId="23" xfId="52" applyFont="1" applyFill="1" applyBorder="1" applyAlignment="1" applyProtection="1">
      <alignment horizontal="left" wrapText="1"/>
      <protection/>
    </xf>
    <xf numFmtId="1" fontId="6" fillId="0" borderId="26" xfId="52" applyNumberFormat="1" applyFont="1" applyBorder="1" applyAlignment="1" applyProtection="1">
      <alignment horizontal="center" vertical="center" wrapText="1"/>
      <protection locked="0"/>
    </xf>
    <xf numFmtId="0" fontId="55" fillId="0" borderId="82" xfId="0" applyFont="1" applyBorder="1" applyAlignment="1" applyProtection="1">
      <alignment horizontal="left" vertical="center" wrapText="1"/>
      <protection/>
    </xf>
    <xf numFmtId="0" fontId="55" fillId="0" borderId="83" xfId="0" applyFont="1" applyBorder="1" applyAlignment="1" applyProtection="1">
      <alignment horizontal="left" vertical="center" wrapText="1"/>
      <protection/>
    </xf>
    <xf numFmtId="0" fontId="55" fillId="0" borderId="85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5" fillId="0" borderId="41" xfId="0" applyFont="1" applyBorder="1" applyAlignment="1" applyProtection="1">
      <alignment horizontal="left" vertical="center" wrapText="1"/>
      <protection/>
    </xf>
    <xf numFmtId="0" fontId="55" fillId="0" borderId="39" xfId="0" applyFont="1" applyBorder="1" applyAlignment="1" applyProtection="1">
      <alignment horizontal="left" vertical="center" wrapText="1"/>
      <protection/>
    </xf>
    <xf numFmtId="0" fontId="14" fillId="19" borderId="70" xfId="0" applyFont="1" applyFill="1" applyBorder="1" applyAlignment="1" applyProtection="1">
      <alignment wrapText="1"/>
      <protection/>
    </xf>
    <xf numFmtId="0" fontId="14" fillId="19" borderId="77" xfId="0" applyFont="1" applyFill="1" applyBorder="1" applyAlignment="1" applyProtection="1">
      <alignment wrapText="1"/>
      <protection/>
    </xf>
    <xf numFmtId="0" fontId="14" fillId="19" borderId="78" xfId="0" applyFont="1" applyFill="1" applyBorder="1" applyAlignment="1" applyProtection="1">
      <alignment wrapText="1"/>
      <protection/>
    </xf>
    <xf numFmtId="0" fontId="14" fillId="19" borderId="76" xfId="0" applyFont="1" applyFill="1" applyBorder="1" applyAlignment="1" applyProtection="1">
      <alignment wrapText="1"/>
      <protection/>
    </xf>
    <xf numFmtId="0" fontId="14" fillId="19" borderId="72" xfId="0" applyFont="1" applyFill="1" applyBorder="1" applyAlignment="1" applyProtection="1">
      <alignment wrapText="1"/>
      <protection/>
    </xf>
    <xf numFmtId="0" fontId="14" fillId="0" borderId="17" xfId="0" applyFont="1" applyBorder="1" applyAlignment="1" applyProtection="1">
      <alignment wrapText="1"/>
      <protection locked="0"/>
    </xf>
    <xf numFmtId="0" fontId="14" fillId="0" borderId="22" xfId="0" applyFont="1" applyBorder="1" applyAlignment="1" applyProtection="1">
      <alignment wrapText="1"/>
      <protection locked="0"/>
    </xf>
    <xf numFmtId="0" fontId="14" fillId="0" borderId="23" xfId="0" applyFont="1" applyBorder="1" applyAlignment="1" applyProtection="1">
      <alignment wrapText="1"/>
      <protection locked="0"/>
    </xf>
    <xf numFmtId="0" fontId="14" fillId="0" borderId="35" xfId="0" applyFont="1" applyBorder="1" applyAlignment="1" applyProtection="1">
      <alignment wrapText="1"/>
      <protection locked="0"/>
    </xf>
    <xf numFmtId="0" fontId="14" fillId="19" borderId="16" xfId="0" applyFont="1" applyFill="1" applyBorder="1" applyAlignment="1" applyProtection="1">
      <alignment wrapText="1"/>
      <protection/>
    </xf>
    <xf numFmtId="0" fontId="14" fillId="19" borderId="27" xfId="0" applyFont="1" applyFill="1" applyBorder="1" applyAlignment="1" applyProtection="1">
      <alignment wrapText="1"/>
      <protection/>
    </xf>
    <xf numFmtId="0" fontId="14" fillId="19" borderId="80" xfId="0" applyFont="1" applyFill="1" applyBorder="1" applyAlignment="1" applyProtection="1">
      <alignment wrapText="1"/>
      <protection/>
    </xf>
    <xf numFmtId="0" fontId="14" fillId="19" borderId="21" xfId="0" applyFont="1" applyFill="1" applyBorder="1" applyAlignment="1" applyProtection="1">
      <alignment wrapText="1"/>
      <protection/>
    </xf>
    <xf numFmtId="0" fontId="14" fillId="19" borderId="22" xfId="0" applyFont="1" applyFill="1" applyBorder="1" applyAlignment="1" applyProtection="1">
      <alignment wrapText="1"/>
      <protection/>
    </xf>
    <xf numFmtId="0" fontId="14" fillId="19" borderId="35" xfId="0" applyFont="1" applyFill="1" applyBorder="1" applyAlignment="1" applyProtection="1">
      <alignment wrapText="1"/>
      <protection/>
    </xf>
    <xf numFmtId="0" fontId="14" fillId="0" borderId="18" xfId="0" applyFont="1" applyBorder="1" applyAlignment="1" applyProtection="1">
      <alignment wrapText="1"/>
      <protection locked="0"/>
    </xf>
    <xf numFmtId="0" fontId="14" fillId="0" borderId="81" xfId="0" applyFont="1" applyBorder="1" applyAlignment="1" applyProtection="1">
      <alignment wrapText="1"/>
      <protection locked="0"/>
    </xf>
    <xf numFmtId="0" fontId="14" fillId="0" borderId="75" xfId="0" applyFont="1" applyBorder="1" applyAlignment="1" applyProtection="1">
      <alignment wrapText="1"/>
      <protection locked="0"/>
    </xf>
    <xf numFmtId="0" fontId="14" fillId="0" borderId="73" xfId="0" applyFont="1" applyBorder="1" applyAlignment="1" applyProtection="1">
      <alignment wrapText="1"/>
      <protection locked="0"/>
    </xf>
    <xf numFmtId="0" fontId="0" fillId="9" borderId="29" xfId="0" applyFont="1" applyFill="1" applyBorder="1" applyAlignment="1" applyProtection="1">
      <alignment horizontal="center" vertical="center" wrapText="1"/>
      <protection/>
    </xf>
    <xf numFmtId="0" fontId="0" fillId="9" borderId="24" xfId="0" applyFont="1" applyFill="1" applyBorder="1" applyAlignment="1" applyProtection="1">
      <alignment horizontal="center" vertical="center" wrapText="1"/>
      <protection/>
    </xf>
    <xf numFmtId="0" fontId="14" fillId="19" borderId="17" xfId="0" applyFont="1" applyFill="1" applyBorder="1" applyAlignment="1" applyProtection="1">
      <alignment wrapText="1"/>
      <protection/>
    </xf>
    <xf numFmtId="0" fontId="14" fillId="19" borderId="23" xfId="0" applyFont="1" applyFill="1" applyBorder="1" applyAlignment="1" applyProtection="1">
      <alignment wrapText="1"/>
      <protection/>
    </xf>
    <xf numFmtId="0" fontId="55" fillId="0" borderId="86" xfId="0" applyFont="1" applyBorder="1" applyAlignment="1" applyProtection="1">
      <alignment horizontal="left" vertical="center" wrapText="1"/>
      <protection/>
    </xf>
    <xf numFmtId="0" fontId="55" fillId="0" borderId="79" xfId="0" applyFont="1" applyBorder="1" applyAlignment="1" applyProtection="1">
      <alignment horizontal="left" vertical="center" wrapText="1"/>
      <protection/>
    </xf>
    <xf numFmtId="0" fontId="55" fillId="0" borderId="87" xfId="0" applyFont="1" applyBorder="1" applyAlignment="1" applyProtection="1">
      <alignment horizontal="left" vertical="center" wrapText="1"/>
      <protection/>
    </xf>
    <xf numFmtId="0" fontId="14" fillId="19" borderId="82" xfId="0" applyFont="1" applyFill="1" applyBorder="1" applyAlignment="1" applyProtection="1">
      <alignment wrapText="1"/>
      <protection/>
    </xf>
    <xf numFmtId="0" fontId="14" fillId="19" borderId="83" xfId="0" applyFont="1" applyFill="1" applyBorder="1" applyAlignment="1" applyProtection="1">
      <alignment wrapText="1"/>
      <protection/>
    </xf>
    <xf numFmtId="0" fontId="14" fillId="19" borderId="86" xfId="0" applyFont="1" applyFill="1" applyBorder="1" applyAlignment="1" applyProtection="1">
      <alignment wrapText="1"/>
      <protection/>
    </xf>
    <xf numFmtId="0" fontId="0" fillId="0" borderId="65" xfId="0" applyBorder="1" applyAlignment="1" applyProtection="1">
      <alignment/>
      <protection/>
    </xf>
    <xf numFmtId="0" fontId="6" fillId="10" borderId="58" xfId="52" applyNumberFormat="1" applyFont="1" applyFill="1" applyBorder="1" applyAlignment="1" applyProtection="1">
      <alignment horizontal="left" vertical="center" wrapText="1"/>
      <protection/>
    </xf>
    <xf numFmtId="0" fontId="6" fillId="10" borderId="54" xfId="52" applyNumberFormat="1" applyFont="1" applyFill="1" applyBorder="1" applyAlignment="1" applyProtection="1">
      <alignment horizontal="left" vertical="center" wrapText="1"/>
      <protection/>
    </xf>
    <xf numFmtId="0" fontId="26" fillId="0" borderId="65" xfId="0" applyNumberFormat="1" applyFont="1" applyBorder="1" applyAlignment="1" applyProtection="1">
      <alignment wrapText="1"/>
      <protection/>
    </xf>
    <xf numFmtId="0" fontId="16" fillId="19" borderId="82" xfId="0" applyFont="1" applyFill="1" applyBorder="1" applyAlignment="1" applyProtection="1">
      <alignment horizontal="center" vertical="center" wrapText="1"/>
      <protection/>
    </xf>
    <xf numFmtId="0" fontId="16" fillId="19" borderId="83" xfId="0" applyFont="1" applyFill="1" applyBorder="1" applyAlignment="1" applyProtection="1">
      <alignment horizontal="center" vertical="center" wrapText="1"/>
      <protection/>
    </xf>
    <xf numFmtId="0" fontId="16" fillId="19" borderId="84" xfId="0" applyFont="1" applyFill="1" applyBorder="1" applyAlignment="1" applyProtection="1">
      <alignment horizontal="center" vertical="center" wrapText="1"/>
      <protection/>
    </xf>
    <xf numFmtId="0" fontId="16" fillId="19" borderId="85" xfId="0" applyFont="1" applyFill="1" applyBorder="1" applyAlignment="1" applyProtection="1">
      <alignment horizontal="center" vertical="center" wrapText="1"/>
      <protection/>
    </xf>
    <xf numFmtId="0" fontId="16" fillId="19" borderId="0" xfId="0" applyFont="1" applyFill="1" applyBorder="1" applyAlignment="1" applyProtection="1">
      <alignment horizontal="center" vertical="center" wrapText="1"/>
      <protection/>
    </xf>
    <xf numFmtId="0" fontId="16" fillId="19" borderId="59" xfId="0" applyFont="1" applyFill="1" applyBorder="1" applyAlignment="1" applyProtection="1">
      <alignment horizontal="center" vertical="center" wrapText="1"/>
      <protection/>
    </xf>
    <xf numFmtId="0" fontId="14" fillId="19" borderId="82" xfId="0" applyFont="1" applyFill="1" applyBorder="1" applyAlignment="1" applyProtection="1">
      <alignment horizontal="center" wrapText="1"/>
      <protection/>
    </xf>
    <xf numFmtId="0" fontId="14" fillId="19" borderId="83" xfId="0" applyFont="1" applyFill="1" applyBorder="1" applyAlignment="1" applyProtection="1">
      <alignment horizontal="center" wrapText="1"/>
      <protection/>
    </xf>
    <xf numFmtId="0" fontId="14" fillId="19" borderId="84" xfId="0" applyFont="1" applyFill="1" applyBorder="1" applyAlignment="1" applyProtection="1">
      <alignment horizontal="center" wrapText="1"/>
      <protection/>
    </xf>
    <xf numFmtId="0" fontId="14" fillId="19" borderId="85" xfId="0" applyFont="1" applyFill="1" applyBorder="1" applyAlignment="1" applyProtection="1">
      <alignment horizontal="center" wrapText="1"/>
      <protection/>
    </xf>
    <xf numFmtId="0" fontId="14" fillId="19" borderId="0" xfId="0" applyFont="1" applyFill="1" applyBorder="1" applyAlignment="1" applyProtection="1">
      <alignment horizontal="center" wrapText="1"/>
      <protection/>
    </xf>
    <xf numFmtId="0" fontId="14" fillId="19" borderId="59" xfId="0" applyFont="1" applyFill="1" applyBorder="1" applyAlignment="1" applyProtection="1">
      <alignment horizontal="center" wrapText="1"/>
      <protection/>
    </xf>
    <xf numFmtId="0" fontId="14" fillId="0" borderId="68" xfId="0" applyFont="1" applyBorder="1" applyAlignment="1" applyProtection="1">
      <alignment horizontal="left" vertical="center" wrapText="1"/>
      <protection locked="0"/>
    </xf>
    <xf numFmtId="0" fontId="14" fillId="0" borderId="83" xfId="0" applyFont="1" applyBorder="1" applyAlignment="1" applyProtection="1">
      <alignment horizontal="left" vertical="center" wrapText="1"/>
      <protection locked="0"/>
    </xf>
    <xf numFmtId="0" fontId="14" fillId="0" borderId="86" xfId="0" applyFont="1" applyBorder="1" applyAlignment="1" applyProtection="1">
      <alignment horizontal="left" vertical="center" wrapText="1"/>
      <protection locked="0"/>
    </xf>
    <xf numFmtId="0" fontId="14" fillId="0" borderId="74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79" xfId="0" applyFont="1" applyBorder="1" applyAlignment="1" applyProtection="1">
      <alignment horizontal="left" vertical="center" wrapText="1"/>
      <protection locked="0"/>
    </xf>
    <xf numFmtId="0" fontId="4" fillId="10" borderId="58" xfId="52" applyFont="1" applyFill="1" applyBorder="1" applyAlignment="1" applyProtection="1">
      <alignment horizontal="left" vertical="center" wrapText="1"/>
      <protection/>
    </xf>
    <xf numFmtId="0" fontId="6" fillId="10" borderId="54" xfId="52" applyFont="1" applyFill="1" applyBorder="1" applyAlignment="1" applyProtection="1">
      <alignment horizontal="left" vertical="center" wrapText="1"/>
      <protection/>
    </xf>
    <xf numFmtId="0" fontId="6" fillId="10" borderId="65" xfId="52" applyFont="1" applyFill="1" applyBorder="1" applyAlignment="1" applyProtection="1">
      <alignment horizontal="left" vertical="center" wrapText="1"/>
      <protection/>
    </xf>
    <xf numFmtId="0" fontId="4" fillId="10" borderId="58" xfId="52" applyFont="1" applyFill="1" applyBorder="1" applyAlignment="1" applyProtection="1">
      <alignment horizontal="center" vertical="center" wrapText="1"/>
      <protection/>
    </xf>
    <xf numFmtId="0" fontId="6" fillId="10" borderId="54" xfId="52" applyFont="1" applyFill="1" applyBorder="1" applyAlignment="1" applyProtection="1">
      <alignment horizontal="center" vertical="center" wrapText="1"/>
      <protection/>
    </xf>
    <xf numFmtId="0" fontId="6" fillId="10" borderId="65" xfId="52" applyFont="1" applyFill="1" applyBorder="1" applyAlignment="1" applyProtection="1">
      <alignment horizontal="center" vertical="center" wrapText="1"/>
      <protection/>
    </xf>
    <xf numFmtId="0" fontId="16" fillId="10" borderId="46" xfId="52" applyFont="1" applyFill="1" applyBorder="1" applyAlignment="1" applyProtection="1">
      <alignment horizontal="center" vertical="center" wrapText="1"/>
      <protection/>
    </xf>
    <xf numFmtId="0" fontId="16" fillId="10" borderId="47" xfId="52" applyFont="1" applyFill="1" applyBorder="1" applyAlignment="1" applyProtection="1">
      <alignment horizontal="center" vertical="center"/>
      <protection/>
    </xf>
    <xf numFmtId="0" fontId="16" fillId="10" borderId="49" xfId="52" applyFont="1" applyFill="1" applyBorder="1" applyAlignment="1" applyProtection="1">
      <alignment horizontal="center" vertical="center"/>
      <protection/>
    </xf>
    <xf numFmtId="0" fontId="16" fillId="10" borderId="46" xfId="52" applyFont="1" applyFill="1" applyBorder="1" applyAlignment="1" applyProtection="1">
      <alignment horizontal="left" wrapText="1"/>
      <protection/>
    </xf>
    <xf numFmtId="0" fontId="16" fillId="10" borderId="47" xfId="52" applyFont="1" applyFill="1" applyBorder="1" applyAlignment="1" applyProtection="1">
      <alignment horizontal="left" wrapText="1"/>
      <protection/>
    </xf>
    <xf numFmtId="0" fontId="16" fillId="10" borderId="49" xfId="52" applyFont="1" applyFill="1" applyBorder="1" applyAlignment="1" applyProtection="1">
      <alignment horizontal="left" wrapText="1"/>
      <protection/>
    </xf>
    <xf numFmtId="0" fontId="14" fillId="10" borderId="82" xfId="52" applyFont="1" applyFill="1" applyBorder="1" applyAlignment="1" applyProtection="1">
      <alignment horizontal="left" wrapText="1"/>
      <protection/>
    </xf>
    <xf numFmtId="0" fontId="14" fillId="10" borderId="83" xfId="52" applyFont="1" applyFill="1" applyBorder="1" applyAlignment="1" applyProtection="1">
      <alignment horizontal="left" wrapText="1"/>
      <protection/>
    </xf>
    <xf numFmtId="0" fontId="14" fillId="10" borderId="84" xfId="52" applyFont="1" applyFill="1" applyBorder="1" applyAlignment="1" applyProtection="1">
      <alignment horizontal="left" wrapText="1"/>
      <protection/>
    </xf>
    <xf numFmtId="0" fontId="14" fillId="0" borderId="41" xfId="0" applyFont="1" applyBorder="1" applyAlignment="1" applyProtection="1">
      <alignment horizontal="left" wrapText="1"/>
      <protection/>
    </xf>
    <xf numFmtId="0" fontId="14" fillId="0" borderId="39" xfId="0" applyFont="1" applyBorder="1" applyAlignment="1" applyProtection="1">
      <alignment horizontal="left" wrapText="1"/>
      <protection/>
    </xf>
    <xf numFmtId="0" fontId="14" fillId="0" borderId="40" xfId="0" applyFont="1" applyBorder="1" applyAlignment="1" applyProtection="1">
      <alignment horizontal="left" wrapText="1"/>
      <protection/>
    </xf>
    <xf numFmtId="0" fontId="14" fillId="19" borderId="85" xfId="52" applyFont="1" applyFill="1" applyBorder="1" applyAlignment="1" applyProtection="1">
      <alignment horizontal="center" vertical="center" wrapText="1"/>
      <protection/>
    </xf>
    <xf numFmtId="0" fontId="14" fillId="19" borderId="0" xfId="0" applyFont="1" applyFill="1" applyBorder="1" applyAlignment="1" applyProtection="1">
      <alignment horizontal="center" vertical="center" wrapText="1"/>
      <protection/>
    </xf>
    <xf numFmtId="0" fontId="14" fillId="19" borderId="59" xfId="0" applyFont="1" applyFill="1" applyBorder="1" applyAlignment="1" applyProtection="1">
      <alignment horizontal="center" vertical="center" wrapText="1"/>
      <protection/>
    </xf>
    <xf numFmtId="0" fontId="14" fillId="19" borderId="0" xfId="52" applyFont="1" applyFill="1" applyBorder="1" applyAlignment="1" applyProtection="1">
      <alignment horizontal="center" vertical="center" wrapText="1"/>
      <protection/>
    </xf>
    <xf numFmtId="0" fontId="14" fillId="19" borderId="59" xfId="52" applyFont="1" applyFill="1" applyBorder="1" applyAlignment="1" applyProtection="1">
      <alignment horizontal="center" vertical="center" wrapText="1"/>
      <protection/>
    </xf>
    <xf numFmtId="0" fontId="14" fillId="19" borderId="58" xfId="52" applyFont="1" applyFill="1" applyBorder="1" applyAlignment="1" applyProtection="1">
      <alignment horizontal="center" vertical="center" wrapText="1"/>
      <protection/>
    </xf>
    <xf numFmtId="0" fontId="14" fillId="19" borderId="65" xfId="0" applyFont="1" applyFill="1" applyBorder="1" applyAlignment="1" applyProtection="1">
      <alignment horizontal="center" vertical="center" wrapText="1"/>
      <protection/>
    </xf>
    <xf numFmtId="0" fontId="25" fillId="18" borderId="88" xfId="52" applyFont="1" applyFill="1" applyBorder="1" applyAlignment="1" applyProtection="1">
      <alignment horizontal="center" vertical="center" wrapText="1"/>
      <protection/>
    </xf>
    <xf numFmtId="0" fontId="25" fillId="18" borderId="55" xfId="52" applyFont="1" applyFill="1" applyBorder="1" applyAlignment="1" applyProtection="1">
      <alignment horizontal="center" vertical="center" wrapText="1"/>
      <protection/>
    </xf>
    <xf numFmtId="0" fontId="25" fillId="18" borderId="24" xfId="52" applyFont="1" applyFill="1" applyBorder="1" applyAlignment="1" applyProtection="1">
      <alignment horizontal="center" vertical="center" wrapText="1"/>
      <protection/>
    </xf>
    <xf numFmtId="0" fontId="14" fillId="4" borderId="68" xfId="52" applyFont="1" applyFill="1" applyBorder="1" applyAlignment="1" applyProtection="1">
      <alignment horizontal="center" vertical="center" wrapText="1"/>
      <protection locked="0"/>
    </xf>
    <xf numFmtId="0" fontId="14" fillId="4" borderId="83" xfId="0" applyFont="1" applyFill="1" applyBorder="1" applyAlignment="1" applyProtection="1">
      <alignment horizontal="center" vertical="center" wrapText="1"/>
      <protection locked="0"/>
    </xf>
    <xf numFmtId="0" fontId="14" fillId="4" borderId="86" xfId="0" applyFont="1" applyFill="1" applyBorder="1" applyAlignment="1" applyProtection="1">
      <alignment horizontal="center" vertical="center" wrapText="1"/>
      <protection locked="0"/>
    </xf>
    <xf numFmtId="0" fontId="14" fillId="4" borderId="74" xfId="52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Border="1" applyAlignment="1" applyProtection="1">
      <alignment horizontal="center" vertical="center" wrapText="1"/>
      <protection locked="0"/>
    </xf>
    <xf numFmtId="0" fontId="14" fillId="4" borderId="79" xfId="0" applyFont="1" applyFill="1" applyBorder="1" applyAlignment="1" applyProtection="1">
      <alignment horizontal="center" vertical="center" wrapText="1"/>
      <protection locked="0"/>
    </xf>
    <xf numFmtId="0" fontId="14" fillId="4" borderId="25" xfId="0" applyFont="1" applyFill="1" applyBorder="1" applyAlignment="1" applyProtection="1">
      <alignment horizontal="center" vertical="center" wrapText="1"/>
      <protection locked="0"/>
    </xf>
    <xf numFmtId="0" fontId="14" fillId="4" borderId="27" xfId="0" applyFont="1" applyFill="1" applyBorder="1" applyAlignment="1" applyProtection="1">
      <alignment horizontal="center" vertical="center" wrapText="1"/>
      <protection locked="0"/>
    </xf>
    <xf numFmtId="0" fontId="14" fillId="4" borderId="80" xfId="0" applyFont="1" applyFill="1" applyBorder="1" applyAlignment="1" applyProtection="1">
      <alignment horizontal="center" vertical="center" wrapText="1"/>
      <protection locked="0"/>
    </xf>
    <xf numFmtId="0" fontId="14" fillId="4" borderId="74" xfId="52" applyFont="1" applyFill="1" applyBorder="1" applyAlignment="1" applyProtection="1">
      <alignment horizontal="left" vertical="center" wrapText="1"/>
      <protection locked="0"/>
    </xf>
    <xf numFmtId="0" fontId="14" fillId="4" borderId="79" xfId="0" applyFont="1" applyFill="1" applyBorder="1" applyAlignment="1" applyProtection="1">
      <alignment horizontal="left" vertical="center" wrapText="1"/>
      <protection locked="0"/>
    </xf>
    <xf numFmtId="0" fontId="14" fillId="4" borderId="25" xfId="0" applyFont="1" applyFill="1" applyBorder="1" applyAlignment="1" applyProtection="1">
      <alignment horizontal="left" vertical="center" wrapText="1"/>
      <protection locked="0"/>
    </xf>
    <xf numFmtId="0" fontId="14" fillId="4" borderId="80" xfId="0" applyFont="1" applyFill="1" applyBorder="1" applyAlignment="1" applyProtection="1">
      <alignment horizontal="left" vertical="center" wrapText="1"/>
      <protection locked="0"/>
    </xf>
    <xf numFmtId="0" fontId="54" fillId="4" borderId="76" xfId="52" applyFont="1" applyFill="1" applyBorder="1" applyAlignment="1" applyProtection="1">
      <alignment horizontal="center" vertical="center" wrapText="1"/>
      <protection locked="0"/>
    </xf>
    <xf numFmtId="0" fontId="54" fillId="4" borderId="77" xfId="0" applyFont="1" applyFill="1" applyBorder="1" applyAlignment="1" applyProtection="1">
      <alignment horizontal="center" vertical="center" wrapText="1"/>
      <protection locked="0"/>
    </xf>
    <xf numFmtId="0" fontId="54" fillId="4" borderId="78" xfId="0" applyFont="1" applyFill="1" applyBorder="1" applyAlignment="1" applyProtection="1">
      <alignment horizontal="center" vertical="center" wrapText="1"/>
      <protection locked="0"/>
    </xf>
    <xf numFmtId="0" fontId="14" fillId="4" borderId="30" xfId="52" applyFont="1" applyFill="1" applyBorder="1" applyAlignment="1" applyProtection="1">
      <alignment horizontal="center" vertical="center" wrapText="1"/>
      <protection locked="0"/>
    </xf>
    <xf numFmtId="0" fontId="14" fillId="4" borderId="74" xfId="0" applyFont="1" applyFill="1" applyBorder="1" applyAlignment="1" applyProtection="1">
      <alignment horizontal="left" vertical="center" wrapText="1"/>
      <protection locked="0"/>
    </xf>
    <xf numFmtId="0" fontId="14" fillId="18" borderId="30" xfId="0" applyFont="1" applyFill="1" applyBorder="1" applyAlignment="1" applyProtection="1">
      <alignment horizontal="center" vertical="center" wrapText="1"/>
      <protection/>
    </xf>
    <xf numFmtId="0" fontId="14" fillId="18" borderId="66" xfId="0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left" vertical="center" wrapText="1"/>
      <protection locked="0"/>
    </xf>
    <xf numFmtId="0" fontId="14" fillId="0" borderId="22" xfId="0" applyFont="1" applyBorder="1" applyAlignment="1" applyProtection="1">
      <alignment horizontal="left" vertical="center" wrapText="1"/>
      <protection locked="0"/>
    </xf>
    <xf numFmtId="0" fontId="14" fillId="0" borderId="23" xfId="0" applyFont="1" applyBorder="1" applyAlignment="1" applyProtection="1">
      <alignment horizontal="left" vertical="center" wrapText="1"/>
      <protection locked="0"/>
    </xf>
    <xf numFmtId="0" fontId="14" fillId="18" borderId="21" xfId="0" applyFont="1" applyFill="1" applyBorder="1" applyAlignment="1" applyProtection="1">
      <alignment horizontal="center" vertical="center" wrapText="1"/>
      <protection/>
    </xf>
    <xf numFmtId="0" fontId="14" fillId="18" borderId="23" xfId="0" applyFont="1" applyFill="1" applyBorder="1" applyAlignment="1" applyProtection="1">
      <alignment horizontal="center" vertical="center" wrapText="1"/>
      <protection/>
    </xf>
    <xf numFmtId="0" fontId="54" fillId="4" borderId="25" xfId="52" applyFont="1" applyFill="1" applyBorder="1" applyAlignment="1" applyProtection="1">
      <alignment horizontal="center" vertical="center" wrapText="1"/>
      <protection locked="0"/>
    </xf>
    <xf numFmtId="0" fontId="54" fillId="4" borderId="27" xfId="0" applyFont="1" applyFill="1" applyBorder="1" applyAlignment="1" applyProtection="1">
      <alignment horizontal="center" vertical="center" wrapText="1"/>
      <protection locked="0"/>
    </xf>
    <xf numFmtId="0" fontId="54" fillId="4" borderId="80" xfId="0" applyFont="1" applyFill="1" applyBorder="1" applyAlignment="1" applyProtection="1">
      <alignment horizontal="center" vertical="center" wrapText="1"/>
      <protection locked="0"/>
    </xf>
    <xf numFmtId="0" fontId="14" fillId="0" borderId="30" xfId="0" applyFont="1" applyFill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 wrapText="1"/>
      <protection locked="0"/>
    </xf>
    <xf numFmtId="0" fontId="14" fillId="0" borderId="66" xfId="0" applyFont="1" applyBorder="1" applyAlignment="1" applyProtection="1">
      <alignment horizontal="left" vertical="center" wrapText="1"/>
      <protection locked="0"/>
    </xf>
    <xf numFmtId="0" fontId="14" fillId="0" borderId="74" xfId="0" applyFont="1" applyBorder="1" applyAlignment="1" applyProtection="1">
      <alignment horizontal="center" vertical="center" wrapText="1"/>
      <protection/>
    </xf>
    <xf numFmtId="0" fontId="14" fillId="0" borderId="79" xfId="0" applyFont="1" applyBorder="1" applyAlignment="1" applyProtection="1">
      <alignment horizontal="center" vertical="center" wrapText="1"/>
      <protection/>
    </xf>
    <xf numFmtId="0" fontId="14" fillId="0" borderId="25" xfId="0" applyFont="1" applyBorder="1" applyAlignment="1" applyProtection="1">
      <alignment horizontal="center" vertical="center" wrapText="1"/>
      <protection/>
    </xf>
    <xf numFmtId="0" fontId="14" fillId="0" borderId="80" xfId="0" applyFont="1" applyBorder="1" applyAlignment="1" applyProtection="1">
      <alignment horizontal="center" vertical="center" wrapText="1"/>
      <protection/>
    </xf>
    <xf numFmtId="0" fontId="25" fillId="18" borderId="31" xfId="52" applyFont="1" applyFill="1" applyBorder="1" applyAlignment="1" applyProtection="1">
      <alignment horizontal="center" vertical="center" wrapText="1"/>
      <protection/>
    </xf>
    <xf numFmtId="0" fontId="25" fillId="18" borderId="52" xfId="52" applyFont="1" applyFill="1" applyBorder="1" applyAlignment="1" applyProtection="1">
      <alignment horizontal="center" vertical="center" wrapText="1"/>
      <protection/>
    </xf>
    <xf numFmtId="0" fontId="25" fillId="18" borderId="26" xfId="52" applyFont="1" applyFill="1" applyBorder="1" applyAlignment="1" applyProtection="1">
      <alignment horizontal="center" vertical="center" wrapText="1"/>
      <protection/>
    </xf>
    <xf numFmtId="0" fontId="14" fillId="0" borderId="74" xfId="0" applyFont="1" applyFill="1" applyBorder="1" applyAlignment="1" applyProtection="1">
      <alignment horizontal="left" vertical="center" wrapText="1"/>
      <protection locked="0"/>
    </xf>
    <xf numFmtId="0" fontId="54" fillId="4" borderId="68" xfId="52" applyFont="1" applyFill="1" applyBorder="1" applyAlignment="1" applyProtection="1">
      <alignment horizontal="center" vertical="center" wrapText="1"/>
      <protection locked="0"/>
    </xf>
    <xf numFmtId="0" fontId="54" fillId="4" borderId="83" xfId="0" applyFont="1" applyFill="1" applyBorder="1" applyAlignment="1" applyProtection="1">
      <alignment horizontal="center" vertical="center" wrapText="1"/>
      <protection locked="0"/>
    </xf>
    <xf numFmtId="0" fontId="54" fillId="4" borderId="86" xfId="0" applyFont="1" applyFill="1" applyBorder="1" applyAlignment="1" applyProtection="1">
      <alignment horizontal="center" vertical="center" wrapText="1"/>
      <protection locked="0"/>
    </xf>
    <xf numFmtId="0" fontId="14" fillId="0" borderId="25" xfId="0" applyFont="1" applyFill="1" applyBorder="1" applyAlignment="1" applyProtection="1">
      <alignment horizontal="left" vertical="center" wrapText="1"/>
      <protection locked="0"/>
    </xf>
    <xf numFmtId="0" fontId="14" fillId="0" borderId="27" xfId="0" applyFont="1" applyBorder="1" applyAlignment="1" applyProtection="1">
      <alignment horizontal="left" vertical="center" wrapText="1"/>
      <protection locked="0"/>
    </xf>
    <xf numFmtId="0" fontId="14" fillId="0" borderId="80" xfId="0" applyFont="1" applyBorder="1" applyAlignment="1" applyProtection="1">
      <alignment horizontal="left" vertical="center" wrapText="1"/>
      <protection locked="0"/>
    </xf>
    <xf numFmtId="0" fontId="14" fillId="4" borderId="32" xfId="0" applyFont="1" applyFill="1" applyBorder="1" applyAlignment="1" applyProtection="1">
      <alignment horizontal="center" vertical="center" wrapText="1"/>
      <protection locked="0"/>
    </xf>
    <xf numFmtId="0" fontId="14" fillId="4" borderId="66" xfId="0" applyFont="1" applyFill="1" applyBorder="1" applyAlignment="1" applyProtection="1">
      <alignment horizontal="center" vertical="center" wrapText="1"/>
      <protection locked="0"/>
    </xf>
    <xf numFmtId="0" fontId="14" fillId="4" borderId="0" xfId="52" applyFont="1" applyFill="1" applyBorder="1" applyAlignment="1" applyProtection="1">
      <alignment horizontal="left" vertical="center" wrapText="1"/>
      <protection locked="0"/>
    </xf>
    <xf numFmtId="0" fontId="14" fillId="4" borderId="79" xfId="52" applyFont="1" applyFill="1" applyBorder="1" applyAlignment="1" applyProtection="1">
      <alignment horizontal="left" vertical="center" wrapText="1"/>
      <protection locked="0"/>
    </xf>
    <xf numFmtId="0" fontId="14" fillId="4" borderId="0" xfId="0" applyFont="1" applyFill="1" applyBorder="1" applyAlignment="1" applyProtection="1">
      <alignment horizontal="left" vertical="center" wrapText="1"/>
      <protection locked="0"/>
    </xf>
    <xf numFmtId="0" fontId="14" fillId="4" borderId="27" xfId="0" applyFont="1" applyFill="1" applyBorder="1" applyAlignment="1" applyProtection="1">
      <alignment horizontal="left" vertical="center" wrapText="1"/>
      <protection locked="0"/>
    </xf>
    <xf numFmtId="0" fontId="14" fillId="10" borderId="46" xfId="52" applyFont="1" applyFill="1" applyBorder="1" applyAlignment="1" applyProtection="1">
      <alignment horizontal="center" vertical="center" wrapText="1"/>
      <protection/>
    </xf>
    <xf numFmtId="0" fontId="14" fillId="10" borderId="47" xfId="52" applyFont="1" applyFill="1" applyBorder="1" applyAlignment="1" applyProtection="1">
      <alignment horizontal="center" vertical="center" wrapText="1"/>
      <protection/>
    </xf>
    <xf numFmtId="0" fontId="14" fillId="10" borderId="49" xfId="52" applyFont="1" applyFill="1" applyBorder="1" applyAlignment="1" applyProtection="1">
      <alignment horizontal="center" vertical="center" wrapText="1"/>
      <protection/>
    </xf>
    <xf numFmtId="0" fontId="14" fillId="4" borderId="30" xfId="52" applyFont="1" applyFill="1" applyBorder="1" applyAlignment="1" applyProtection="1">
      <alignment horizontal="left" vertical="center" wrapText="1"/>
      <protection locked="0"/>
    </xf>
    <xf numFmtId="0" fontId="14" fillId="4" borderId="66" xfId="0" applyFont="1" applyFill="1" applyBorder="1" applyAlignment="1" applyProtection="1">
      <alignment horizontal="left" vertical="center" wrapText="1"/>
      <protection locked="0"/>
    </xf>
    <xf numFmtId="0" fontId="2" fillId="10" borderId="58" xfId="52" applyFont="1" applyFill="1" applyBorder="1" applyAlignment="1" applyProtection="1">
      <alignment horizontal="center" vertical="center" wrapText="1"/>
      <protection/>
    </xf>
    <xf numFmtId="0" fontId="2" fillId="10" borderId="54" xfId="52" applyFont="1" applyFill="1" applyBorder="1" applyAlignment="1" applyProtection="1">
      <alignment horizontal="center" vertical="center" wrapText="1"/>
      <protection/>
    </xf>
    <xf numFmtId="0" fontId="14" fillId="0" borderId="54" xfId="0" applyFont="1" applyBorder="1" applyAlignment="1" applyProtection="1">
      <alignment horizontal="center" wrapText="1"/>
      <protection/>
    </xf>
    <xf numFmtId="0" fontId="14" fillId="0" borderId="65" xfId="0" applyFont="1" applyBorder="1" applyAlignment="1" applyProtection="1">
      <alignment horizontal="center" wrapText="1"/>
      <protection/>
    </xf>
    <xf numFmtId="0" fontId="14" fillId="10" borderId="74" xfId="52" applyFont="1" applyFill="1" applyBorder="1" applyAlignment="1" applyProtection="1">
      <alignment horizontal="left" vertical="center" wrapText="1"/>
      <protection/>
    </xf>
    <xf numFmtId="0" fontId="14" fillId="10" borderId="0" xfId="52" applyFont="1" applyFill="1" applyBorder="1" applyAlignment="1" applyProtection="1">
      <alignment horizontal="left" vertical="center" wrapText="1"/>
      <protection/>
    </xf>
    <xf numFmtId="0" fontId="14" fillId="10" borderId="0" xfId="0" applyFont="1" applyFill="1" applyBorder="1" applyAlignment="1" applyProtection="1">
      <alignment horizontal="left" vertical="center" wrapText="1"/>
      <protection/>
    </xf>
    <xf numFmtId="0" fontId="14" fillId="10" borderId="79" xfId="0" applyFont="1" applyFill="1" applyBorder="1" applyAlignment="1" applyProtection="1">
      <alignment horizontal="left" vertical="center" wrapText="1"/>
      <protection/>
    </xf>
    <xf numFmtId="0" fontId="14" fillId="10" borderId="74" xfId="0" applyFont="1" applyFill="1" applyBorder="1" applyAlignment="1" applyProtection="1">
      <alignment horizontal="left" vertical="center" wrapText="1"/>
      <protection/>
    </xf>
    <xf numFmtId="0" fontId="14" fillId="10" borderId="25" xfId="0" applyFont="1" applyFill="1" applyBorder="1" applyAlignment="1" applyProtection="1">
      <alignment horizontal="left" vertical="center" wrapText="1"/>
      <protection/>
    </xf>
    <xf numFmtId="0" fontId="14" fillId="10" borderId="27" xfId="0" applyFont="1" applyFill="1" applyBorder="1" applyAlignment="1" applyProtection="1">
      <alignment horizontal="left" vertical="center" wrapText="1"/>
      <protection/>
    </xf>
    <xf numFmtId="0" fontId="14" fillId="10" borderId="80" xfId="0" applyFont="1" applyFill="1" applyBorder="1" applyAlignment="1" applyProtection="1">
      <alignment horizontal="left" vertical="center" wrapText="1"/>
      <protection/>
    </xf>
    <xf numFmtId="0" fontId="16" fillId="19" borderId="31" xfId="0" applyFont="1" applyFill="1" applyBorder="1" applyAlignment="1" applyProtection="1">
      <alignment horizontal="center" vertical="center" wrapText="1"/>
      <protection/>
    </xf>
    <xf numFmtId="0" fontId="16" fillId="19" borderId="52" xfId="0" applyFont="1" applyFill="1" applyBorder="1" applyAlignment="1" applyProtection="1">
      <alignment horizontal="center" vertical="center" wrapText="1"/>
      <protection/>
    </xf>
    <xf numFmtId="0" fontId="16" fillId="19" borderId="26" xfId="0" applyFont="1" applyFill="1" applyBorder="1" applyAlignment="1" applyProtection="1">
      <alignment horizontal="center" vertical="center" wrapText="1"/>
      <protection/>
    </xf>
    <xf numFmtId="0" fontId="16" fillId="19" borderId="30" xfId="0" applyFont="1" applyFill="1" applyBorder="1" applyAlignment="1" applyProtection="1">
      <alignment horizontal="center" vertical="center" wrapText="1"/>
      <protection/>
    </xf>
    <xf numFmtId="0" fontId="16" fillId="19" borderId="32" xfId="0" applyFont="1" applyFill="1" applyBorder="1" applyAlignment="1" applyProtection="1">
      <alignment horizontal="center" vertical="center" wrapText="1"/>
      <protection/>
    </xf>
    <xf numFmtId="0" fontId="16" fillId="19" borderId="66" xfId="0" applyFont="1" applyFill="1" applyBorder="1" applyAlignment="1" applyProtection="1">
      <alignment horizontal="center" vertical="center" wrapText="1"/>
      <protection/>
    </xf>
    <xf numFmtId="0" fontId="16" fillId="19" borderId="74" xfId="0" applyFont="1" applyFill="1" applyBorder="1" applyAlignment="1" applyProtection="1">
      <alignment horizontal="center" vertical="center" wrapText="1"/>
      <protection/>
    </xf>
    <xf numFmtId="0" fontId="16" fillId="19" borderId="79" xfId="0" applyFont="1" applyFill="1" applyBorder="1" applyAlignment="1" applyProtection="1">
      <alignment horizontal="center" vertical="center" wrapText="1"/>
      <protection/>
    </xf>
    <xf numFmtId="0" fontId="16" fillId="19" borderId="25" xfId="0" applyFont="1" applyFill="1" applyBorder="1" applyAlignment="1" applyProtection="1">
      <alignment horizontal="center" vertical="center" wrapText="1"/>
      <protection/>
    </xf>
    <xf numFmtId="0" fontId="16" fillId="19" borderId="27" xfId="0" applyFont="1" applyFill="1" applyBorder="1" applyAlignment="1" applyProtection="1">
      <alignment horizontal="center" vertical="center" wrapText="1"/>
      <protection/>
    </xf>
    <xf numFmtId="0" fontId="16" fillId="19" borderId="80" xfId="0" applyFont="1" applyFill="1" applyBorder="1" applyAlignment="1" applyProtection="1">
      <alignment horizontal="center" vertical="center" wrapText="1"/>
      <protection/>
    </xf>
    <xf numFmtId="164" fontId="14" fillId="0" borderId="52" xfId="0" applyNumberFormat="1" applyFont="1" applyBorder="1" applyAlignment="1" applyProtection="1">
      <alignment horizontal="center" vertical="center" wrapText="1"/>
      <protection locked="0"/>
    </xf>
    <xf numFmtId="164" fontId="14" fillId="0" borderId="26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4" fillId="0" borderId="25" xfId="0" applyFont="1" applyBorder="1" applyAlignment="1" applyProtection="1">
      <alignment horizontal="left" vertical="center" wrapText="1"/>
      <protection locked="0"/>
    </xf>
    <xf numFmtId="0" fontId="14" fillId="0" borderId="30" xfId="0" applyFont="1" applyBorder="1" applyAlignment="1" applyProtection="1">
      <alignment horizontal="left" vertical="center" wrapText="1"/>
      <protection locked="0"/>
    </xf>
    <xf numFmtId="4" fontId="14" fillId="0" borderId="30" xfId="0" applyNumberFormat="1" applyFont="1" applyBorder="1" applyAlignment="1" applyProtection="1">
      <alignment horizontal="left" vertical="center" wrapText="1"/>
      <protection locked="0"/>
    </xf>
    <xf numFmtId="4" fontId="14" fillId="0" borderId="66" xfId="0" applyNumberFormat="1" applyFont="1" applyBorder="1" applyAlignment="1" applyProtection="1">
      <alignment horizontal="left" vertical="center" wrapText="1"/>
      <protection locked="0"/>
    </xf>
    <xf numFmtId="4" fontId="14" fillId="0" borderId="25" xfId="0" applyNumberFormat="1" applyFont="1" applyBorder="1" applyAlignment="1" applyProtection="1">
      <alignment horizontal="left" vertical="center" wrapText="1"/>
      <protection locked="0"/>
    </xf>
    <xf numFmtId="4" fontId="14" fillId="0" borderId="80" xfId="0" applyNumberFormat="1" applyFont="1" applyBorder="1" applyAlignment="1" applyProtection="1">
      <alignment horizontal="left" vertical="center" wrapText="1"/>
      <protection locked="0"/>
    </xf>
    <xf numFmtId="0" fontId="4" fillId="10" borderId="21" xfId="52" applyFont="1" applyFill="1" applyBorder="1" applyAlignment="1" applyProtection="1">
      <alignment horizontal="center" wrapText="1"/>
      <protection/>
    </xf>
    <xf numFmtId="0" fontId="6" fillId="10" borderId="22" xfId="52" applyFont="1" applyFill="1" applyBorder="1" applyAlignment="1" applyProtection="1">
      <alignment horizontal="center" wrapText="1"/>
      <protection/>
    </xf>
    <xf numFmtId="0" fontId="6" fillId="10" borderId="23" xfId="52" applyFont="1" applyFill="1" applyBorder="1" applyAlignment="1" applyProtection="1">
      <alignment horizontal="center" wrapText="1"/>
      <protection/>
    </xf>
    <xf numFmtId="0" fontId="14" fillId="10" borderId="21" xfId="52" applyFont="1" applyFill="1" applyBorder="1" applyAlignment="1" applyProtection="1">
      <alignment horizontal="left" vertical="center" wrapText="1"/>
      <protection/>
    </xf>
    <xf numFmtId="0" fontId="14" fillId="10" borderId="22" xfId="52" applyFont="1" applyFill="1" applyBorder="1" applyAlignment="1" applyProtection="1">
      <alignment vertical="center" wrapText="1"/>
      <protection/>
    </xf>
    <xf numFmtId="0" fontId="14" fillId="10" borderId="23" xfId="52" applyFont="1" applyFill="1" applyBorder="1" applyAlignment="1" applyProtection="1">
      <alignment vertical="center" wrapText="1"/>
      <protection/>
    </xf>
    <xf numFmtId="49" fontId="14" fillId="10" borderId="20" xfId="52" applyNumberFormat="1" applyFont="1" applyFill="1" applyBorder="1" applyAlignment="1" applyProtection="1">
      <alignment horizontal="left" vertical="center" wrapText="1"/>
      <protection/>
    </xf>
    <xf numFmtId="0" fontId="14" fillId="0" borderId="30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 wrapText="1"/>
      <protection locked="0"/>
    </xf>
    <xf numFmtId="0" fontId="14" fillId="0" borderId="66" xfId="0" applyFont="1" applyBorder="1" applyAlignment="1" applyProtection="1">
      <alignment horizontal="left" vertical="center" wrapText="1"/>
      <protection locked="0"/>
    </xf>
    <xf numFmtId="0" fontId="14" fillId="0" borderId="74" xfId="0" applyFont="1" applyBorder="1" applyAlignment="1" applyProtection="1">
      <alignment horizontal="left" vertical="center" wrapText="1"/>
      <protection locked="0"/>
    </xf>
    <xf numFmtId="0" fontId="14" fillId="0" borderId="79" xfId="0" applyFont="1" applyBorder="1" applyAlignment="1" applyProtection="1">
      <alignment horizontal="left" vertical="center" wrapText="1"/>
      <protection locked="0"/>
    </xf>
    <xf numFmtId="0" fontId="14" fillId="10" borderId="82" xfId="52" applyFont="1" applyFill="1" applyBorder="1" applyAlignment="1" applyProtection="1">
      <alignment horizontal="left" vertical="center" wrapText="1"/>
      <protection/>
    </xf>
    <xf numFmtId="0" fontId="14" fillId="10" borderId="83" xfId="52" applyFont="1" applyFill="1" applyBorder="1" applyAlignment="1" applyProtection="1">
      <alignment horizontal="left" vertical="center" wrapText="1"/>
      <protection/>
    </xf>
    <xf numFmtId="0" fontId="14" fillId="0" borderId="84" xfId="0" applyFont="1" applyBorder="1" applyAlignment="1" applyProtection="1">
      <alignment wrapText="1"/>
      <protection/>
    </xf>
    <xf numFmtId="0" fontId="14" fillId="10" borderId="58" xfId="52" applyFont="1" applyFill="1" applyBorder="1" applyAlignment="1" applyProtection="1">
      <alignment horizontal="left" vertical="center" wrapText="1"/>
      <protection/>
    </xf>
    <xf numFmtId="0" fontId="14" fillId="0" borderId="65" xfId="0" applyFont="1" applyBorder="1" applyAlignment="1" applyProtection="1">
      <alignment horizontal="left" wrapText="1"/>
      <protection/>
    </xf>
    <xf numFmtId="0" fontId="2" fillId="10" borderId="54" xfId="52" applyFont="1" applyFill="1" applyBorder="1" applyAlignment="1" applyProtection="1">
      <alignment horizontal="center" vertical="center" wrapText="1"/>
      <protection/>
    </xf>
    <xf numFmtId="0" fontId="16" fillId="0" borderId="65" xfId="0" applyFont="1" applyBorder="1" applyAlignment="1" applyProtection="1">
      <alignment horizontal="center" wrapText="1"/>
      <protection/>
    </xf>
    <xf numFmtId="0" fontId="6" fillId="10" borderId="31" xfId="52" applyFont="1" applyFill="1" applyBorder="1" applyAlignment="1" applyProtection="1">
      <alignment horizontal="left" vertical="center" wrapText="1"/>
      <protection/>
    </xf>
    <xf numFmtId="0" fontId="55" fillId="19" borderId="22" xfId="0" applyFont="1" applyFill="1" applyBorder="1" applyAlignment="1" applyProtection="1">
      <alignment/>
      <protection/>
    </xf>
    <xf numFmtId="0" fontId="52" fillId="19" borderId="22" xfId="0" applyFont="1" applyFill="1" applyBorder="1" applyAlignment="1" applyProtection="1">
      <alignment/>
      <protection/>
    </xf>
    <xf numFmtId="0" fontId="52" fillId="19" borderId="23" xfId="0" applyFont="1" applyFill="1" applyBorder="1" applyAlignment="1" applyProtection="1">
      <alignment/>
      <protection/>
    </xf>
    <xf numFmtId="0" fontId="55" fillId="19" borderId="23" xfId="0" applyFont="1" applyFill="1" applyBorder="1" applyAlignment="1" applyProtection="1">
      <alignment/>
      <protection/>
    </xf>
    <xf numFmtId="0" fontId="52" fillId="19" borderId="32" xfId="0" applyFont="1" applyFill="1" applyBorder="1" applyAlignment="1" applyProtection="1">
      <alignment wrapText="1"/>
      <protection/>
    </xf>
    <xf numFmtId="0" fontId="52" fillId="19" borderId="32" xfId="0" applyFont="1" applyFill="1" applyBorder="1" applyAlignment="1" applyProtection="1">
      <alignment/>
      <protection/>
    </xf>
    <xf numFmtId="0" fontId="55" fillId="19" borderId="27" xfId="0" applyFont="1" applyFill="1" applyBorder="1" applyAlignment="1" applyProtection="1">
      <alignment/>
      <protection/>
    </xf>
    <xf numFmtId="0" fontId="2" fillId="10" borderId="0" xfId="5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59" xfId="0" applyBorder="1" applyAlignment="1">
      <alignment/>
    </xf>
    <xf numFmtId="0" fontId="16" fillId="19" borderId="31" xfId="0" applyFont="1" applyFill="1" applyBorder="1" applyAlignment="1" applyProtection="1">
      <alignment textRotation="90"/>
      <protection/>
    </xf>
    <xf numFmtId="0" fontId="16" fillId="19" borderId="52" xfId="0" applyFont="1" applyFill="1" applyBorder="1" applyAlignment="1" applyProtection="1">
      <alignment textRotation="90"/>
      <protection/>
    </xf>
    <xf numFmtId="0" fontId="16" fillId="19" borderId="26" xfId="0" applyFont="1" applyFill="1" applyBorder="1" applyAlignment="1" applyProtection="1">
      <alignment textRotation="90"/>
      <protection/>
    </xf>
    <xf numFmtId="0" fontId="52" fillId="19" borderId="54" xfId="0" applyFont="1" applyFill="1" applyBorder="1" applyAlignment="1" applyProtection="1">
      <alignment wrapText="1"/>
      <protection/>
    </xf>
    <xf numFmtId="0" fontId="52" fillId="19" borderId="54" xfId="0" applyFont="1" applyFill="1" applyBorder="1" applyAlignment="1" applyProtection="1">
      <alignment/>
      <protection/>
    </xf>
    <xf numFmtId="49" fontId="52" fillId="0" borderId="21" xfId="0" applyNumberFormat="1" applyFont="1" applyBorder="1" applyAlignment="1" applyProtection="1">
      <alignment wrapText="1"/>
      <protection locked="0"/>
    </xf>
    <xf numFmtId="49" fontId="52" fillId="0" borderId="22" xfId="0" applyNumberFormat="1" applyFont="1" applyBorder="1" applyAlignment="1" applyProtection="1">
      <alignment wrapText="1"/>
      <protection locked="0"/>
    </xf>
    <xf numFmtId="0" fontId="52" fillId="19" borderId="21" xfId="0" applyFont="1" applyFill="1" applyBorder="1" applyAlignment="1" applyProtection="1">
      <alignment/>
      <protection/>
    </xf>
    <xf numFmtId="0" fontId="54" fillId="19" borderId="21" xfId="0" applyFont="1" applyFill="1" applyBorder="1" applyAlignment="1" applyProtection="1">
      <alignment/>
      <protection/>
    </xf>
    <xf numFmtId="0" fontId="54" fillId="19" borderId="22" xfId="0" applyFont="1" applyFill="1" applyBorder="1" applyAlignment="1" applyProtection="1">
      <alignment/>
      <protection/>
    </xf>
    <xf numFmtId="164" fontId="54" fillId="19" borderId="21" xfId="0" applyNumberFormat="1" applyFont="1" applyFill="1" applyBorder="1" applyAlignment="1" applyProtection="1">
      <alignment horizontal="right"/>
      <protection/>
    </xf>
    <xf numFmtId="164" fontId="54" fillId="19" borderId="22" xfId="0" applyNumberFormat="1" applyFont="1" applyFill="1" applyBorder="1" applyAlignment="1" applyProtection="1">
      <alignment horizontal="right"/>
      <protection/>
    </xf>
    <xf numFmtId="0" fontId="57" fillId="19" borderId="31" xfId="0" applyFont="1" applyFill="1" applyBorder="1" applyAlignment="1" applyProtection="1">
      <alignment/>
      <protection/>
    </xf>
    <xf numFmtId="0" fontId="14" fillId="19" borderId="52" xfId="0" applyFont="1" applyFill="1" applyBorder="1" applyAlignment="1" applyProtection="1">
      <alignment/>
      <protection/>
    </xf>
    <xf numFmtId="0" fontId="14" fillId="19" borderId="26" xfId="0" applyFont="1" applyFill="1" applyBorder="1" applyAlignment="1" applyProtection="1">
      <alignment/>
      <protection/>
    </xf>
    <xf numFmtId="0" fontId="55" fillId="19" borderId="22" xfId="0" applyFont="1" applyFill="1" applyBorder="1" applyAlignment="1" applyProtection="1">
      <alignment wrapText="1"/>
      <protection/>
    </xf>
    <xf numFmtId="0" fontId="55" fillId="19" borderId="21" xfId="0" applyFont="1" applyFill="1" applyBorder="1" applyAlignment="1" applyProtection="1">
      <alignment wrapText="1"/>
      <protection/>
    </xf>
    <xf numFmtId="0" fontId="14" fillId="0" borderId="22" xfId="0" applyFont="1" applyBorder="1" applyAlignment="1">
      <alignment wrapText="1"/>
    </xf>
    <xf numFmtId="0" fontId="52" fillId="19" borderId="25" xfId="0" applyFont="1" applyFill="1" applyBorder="1" applyAlignment="1" applyProtection="1">
      <alignment horizontal="center" vertical="center"/>
      <protection/>
    </xf>
    <xf numFmtId="0" fontId="52" fillId="19" borderId="27" xfId="0" applyFont="1" applyFill="1" applyBorder="1" applyAlignment="1" applyProtection="1">
      <alignment horizontal="center" vertical="center"/>
      <protection/>
    </xf>
    <xf numFmtId="0" fontId="52" fillId="19" borderId="80" xfId="0" applyFont="1" applyFill="1" applyBorder="1" applyAlignment="1" applyProtection="1">
      <alignment horizontal="center" vertical="center"/>
      <protection/>
    </xf>
    <xf numFmtId="0" fontId="55" fillId="19" borderId="80" xfId="0" applyFont="1" applyFill="1" applyBorder="1" applyAlignment="1" applyProtection="1">
      <alignment/>
      <protection/>
    </xf>
    <xf numFmtId="0" fontId="23" fillId="9" borderId="0" xfId="0" applyFont="1" applyFill="1" applyAlignment="1" applyProtection="1">
      <alignment wrapText="1"/>
      <protection/>
    </xf>
    <xf numFmtId="0" fontId="23" fillId="0" borderId="0" xfId="0" applyFont="1" applyAlignment="1">
      <alignment wrapText="1"/>
    </xf>
    <xf numFmtId="0" fontId="52" fillId="19" borderId="18" xfId="0" applyFont="1" applyFill="1" applyBorder="1" applyAlignment="1" applyProtection="1">
      <alignment horizontal="left" vertical="center" wrapText="1"/>
      <protection/>
    </xf>
    <xf numFmtId="0" fontId="55" fillId="19" borderId="81" xfId="0" applyFont="1" applyFill="1" applyBorder="1" applyAlignment="1" applyProtection="1">
      <alignment vertical="center"/>
      <protection/>
    </xf>
    <xf numFmtId="0" fontId="55" fillId="19" borderId="73" xfId="0" applyFont="1" applyFill="1" applyBorder="1" applyAlignment="1" applyProtection="1">
      <alignment vertical="center"/>
      <protection/>
    </xf>
    <xf numFmtId="164" fontId="54" fillId="19" borderId="18" xfId="0" applyNumberFormat="1" applyFont="1" applyFill="1" applyBorder="1" applyAlignment="1" applyProtection="1">
      <alignment horizontal="center" vertical="center"/>
      <protection/>
    </xf>
    <xf numFmtId="164" fontId="54" fillId="19" borderId="81" xfId="0" applyNumberFormat="1" applyFont="1" applyFill="1" applyBorder="1" applyAlignment="1" applyProtection="1">
      <alignment horizontal="center" vertical="center"/>
      <protection/>
    </xf>
    <xf numFmtId="164" fontId="54" fillId="19" borderId="73" xfId="0" applyNumberFormat="1" applyFont="1" applyFill="1" applyBorder="1" applyAlignment="1" applyProtection="1">
      <alignment horizontal="center" vertical="center"/>
      <protection/>
    </xf>
    <xf numFmtId="0" fontId="52" fillId="19" borderId="17" xfId="0" applyFont="1" applyFill="1" applyBorder="1" applyAlignment="1" applyProtection="1">
      <alignment horizontal="left" vertical="center" wrapText="1"/>
      <protection/>
    </xf>
    <xf numFmtId="0" fontId="55" fillId="19" borderId="22" xfId="0" applyFont="1" applyFill="1" applyBorder="1" applyAlignment="1" applyProtection="1">
      <alignment vertical="center"/>
      <protection/>
    </xf>
    <xf numFmtId="0" fontId="55" fillId="19" borderId="35" xfId="0" applyFont="1" applyFill="1" applyBorder="1" applyAlignment="1" applyProtection="1">
      <alignment vertical="center"/>
      <protection/>
    </xf>
    <xf numFmtId="164" fontId="54" fillId="19" borderId="17" xfId="0" applyNumberFormat="1" applyFont="1" applyFill="1" applyBorder="1" applyAlignment="1" applyProtection="1">
      <alignment horizontal="center" vertical="center"/>
      <protection/>
    </xf>
    <xf numFmtId="164" fontId="54" fillId="19" borderId="22" xfId="0" applyNumberFormat="1" applyFont="1" applyFill="1" applyBorder="1" applyAlignment="1" applyProtection="1">
      <alignment horizontal="center" vertical="center"/>
      <protection/>
    </xf>
    <xf numFmtId="164" fontId="54" fillId="19" borderId="35" xfId="0" applyNumberFormat="1" applyFont="1" applyFill="1" applyBorder="1" applyAlignment="1" applyProtection="1">
      <alignment horizontal="center" vertical="center"/>
      <protection/>
    </xf>
    <xf numFmtId="10" fontId="54" fillId="19" borderId="22" xfId="0" applyNumberFormat="1" applyFont="1" applyFill="1" applyBorder="1" applyAlignment="1" applyProtection="1">
      <alignment horizontal="center" vertical="center"/>
      <protection/>
    </xf>
    <xf numFmtId="10" fontId="54" fillId="19" borderId="35" xfId="0" applyNumberFormat="1" applyFont="1" applyFill="1" applyBorder="1" applyAlignment="1" applyProtection="1">
      <alignment horizontal="center" vertical="center"/>
      <protection/>
    </xf>
    <xf numFmtId="0" fontId="52" fillId="10" borderId="58" xfId="0" applyFont="1" applyFill="1" applyBorder="1" applyAlignment="1" applyProtection="1">
      <alignment horizontal="center" wrapText="1"/>
      <protection/>
    </xf>
    <xf numFmtId="0" fontId="55" fillId="10" borderId="54" xfId="0" applyFont="1" applyFill="1" applyBorder="1" applyAlignment="1" applyProtection="1">
      <alignment horizontal="center" wrapText="1"/>
      <protection/>
    </xf>
    <xf numFmtId="0" fontId="14" fillId="0" borderId="54" xfId="0" applyFont="1" applyBorder="1" applyAlignment="1">
      <alignment/>
    </xf>
    <xf numFmtId="0" fontId="14" fillId="0" borderId="65" xfId="0" applyFont="1" applyBorder="1" applyAlignment="1">
      <alignment/>
    </xf>
    <xf numFmtId="164" fontId="53" fillId="19" borderId="58" xfId="0" applyNumberFormat="1" applyFont="1" applyFill="1" applyBorder="1" applyAlignment="1" applyProtection="1">
      <alignment/>
      <protection/>
    </xf>
    <xf numFmtId="164" fontId="53" fillId="19" borderId="89" xfId="0" applyNumberFormat="1" applyFont="1" applyFill="1" applyBorder="1" applyAlignment="1" applyProtection="1">
      <alignment/>
      <protection/>
    </xf>
    <xf numFmtId="164" fontId="54" fillId="19" borderId="58" xfId="0" applyNumberFormat="1" applyFont="1" applyFill="1" applyBorder="1" applyAlignment="1" applyProtection="1">
      <alignment horizontal="center" vertical="center"/>
      <protection/>
    </xf>
    <xf numFmtId="164" fontId="54" fillId="19" borderId="54" xfId="0" applyNumberFormat="1" applyFont="1" applyFill="1" applyBorder="1" applyAlignment="1" applyProtection="1">
      <alignment horizontal="center" vertical="center"/>
      <protection/>
    </xf>
    <xf numFmtId="164" fontId="54" fillId="19" borderId="65" xfId="0" applyNumberFormat="1" applyFont="1" applyFill="1" applyBorder="1" applyAlignment="1" applyProtection="1">
      <alignment horizontal="center" vertical="center"/>
      <protection/>
    </xf>
    <xf numFmtId="10" fontId="54" fillId="19" borderId="16" xfId="0" applyNumberFormat="1" applyFont="1" applyFill="1" applyBorder="1" applyAlignment="1" applyProtection="1">
      <alignment horizontal="center" vertical="center"/>
      <protection/>
    </xf>
    <xf numFmtId="10" fontId="54" fillId="19" borderId="27" xfId="0" applyNumberFormat="1" applyFont="1" applyFill="1" applyBorder="1" applyAlignment="1" applyProtection="1">
      <alignment horizontal="center" vertical="center"/>
      <protection/>
    </xf>
    <xf numFmtId="10" fontId="54" fillId="19" borderId="28" xfId="0" applyNumberFormat="1" applyFont="1" applyFill="1" applyBorder="1" applyAlignment="1" applyProtection="1">
      <alignment horizontal="center" vertical="center"/>
      <protection/>
    </xf>
    <xf numFmtId="0" fontId="55" fillId="19" borderId="85" xfId="0" applyFont="1" applyFill="1" applyBorder="1" applyAlignment="1" applyProtection="1">
      <alignment horizontal="center"/>
      <protection/>
    </xf>
    <xf numFmtId="0" fontId="55" fillId="19" borderId="0" xfId="0" applyFont="1" applyFill="1" applyBorder="1" applyAlignment="1" applyProtection="1">
      <alignment horizontal="center"/>
      <protection/>
    </xf>
    <xf numFmtId="0" fontId="55" fillId="19" borderId="59" xfId="0" applyFont="1" applyFill="1" applyBorder="1" applyAlignment="1" applyProtection="1">
      <alignment horizontal="center"/>
      <protection/>
    </xf>
    <xf numFmtId="164" fontId="53" fillId="19" borderId="70" xfId="0" applyNumberFormat="1" applyFont="1" applyFill="1" applyBorder="1" applyAlignment="1" applyProtection="1">
      <alignment/>
      <protection/>
    </xf>
    <xf numFmtId="0" fontId="53" fillId="0" borderId="77" xfId="0" applyFont="1" applyBorder="1" applyAlignment="1" applyProtection="1">
      <alignment/>
      <protection/>
    </xf>
    <xf numFmtId="0" fontId="53" fillId="0" borderId="72" xfId="0" applyFont="1" applyBorder="1" applyAlignment="1" applyProtection="1">
      <alignment/>
      <protection/>
    </xf>
    <xf numFmtId="164" fontId="53" fillId="19" borderId="18" xfId="0" applyNumberFormat="1" applyFont="1" applyFill="1" applyBorder="1" applyAlignment="1" applyProtection="1">
      <alignment/>
      <protection/>
    </xf>
    <xf numFmtId="0" fontId="53" fillId="0" borderId="81" xfId="0" applyFont="1" applyBorder="1" applyAlignment="1" applyProtection="1">
      <alignment/>
      <protection/>
    </xf>
    <xf numFmtId="0" fontId="53" fillId="0" borderId="73" xfId="0" applyFont="1" applyBorder="1" applyAlignment="1" applyProtection="1">
      <alignment/>
      <protection/>
    </xf>
    <xf numFmtId="164" fontId="53" fillId="19" borderId="41" xfId="0" applyNumberFormat="1" applyFont="1" applyFill="1" applyBorder="1" applyAlignment="1" applyProtection="1">
      <alignment/>
      <protection/>
    </xf>
    <xf numFmtId="164" fontId="53" fillId="19" borderId="87" xfId="0" applyNumberFormat="1" applyFont="1" applyFill="1" applyBorder="1" applyAlignment="1" applyProtection="1">
      <alignment/>
      <protection/>
    </xf>
    <xf numFmtId="0" fontId="52" fillId="19" borderId="17" xfId="0" applyFont="1" applyFill="1" applyBorder="1" applyAlignment="1" applyProtection="1">
      <alignment horizontal="left" vertical="center"/>
      <protection/>
    </xf>
    <xf numFmtId="49" fontId="55" fillId="19" borderId="54" xfId="0" applyNumberFormat="1" applyFont="1" applyFill="1" applyBorder="1" applyAlignment="1" applyProtection="1">
      <alignment wrapText="1"/>
      <protection/>
    </xf>
    <xf numFmtId="0" fontId="52" fillId="19" borderId="70" xfId="0" applyFont="1" applyFill="1" applyBorder="1" applyAlignment="1" applyProtection="1">
      <alignment horizontal="left" vertical="center"/>
      <protection/>
    </xf>
    <xf numFmtId="0" fontId="55" fillId="19" borderId="77" xfId="0" applyFont="1" applyFill="1" applyBorder="1" applyAlignment="1" applyProtection="1">
      <alignment vertical="center"/>
      <protection/>
    </xf>
    <xf numFmtId="0" fontId="55" fillId="19" borderId="72" xfId="0" applyFont="1" applyFill="1" applyBorder="1" applyAlignment="1" applyProtection="1">
      <alignment vertical="center"/>
      <protection/>
    </xf>
    <xf numFmtId="0" fontId="52" fillId="19" borderId="34" xfId="0" applyFont="1" applyFill="1" applyBorder="1" applyAlignment="1" applyProtection="1">
      <alignment horizontal="center"/>
      <protection/>
    </xf>
    <xf numFmtId="0" fontId="52" fillId="19" borderId="32" xfId="0" applyFont="1" applyFill="1" applyBorder="1" applyAlignment="1" applyProtection="1">
      <alignment horizontal="center"/>
      <protection/>
    </xf>
    <xf numFmtId="164" fontId="53" fillId="19" borderId="40" xfId="0" applyNumberFormat="1" applyFont="1" applyFill="1" applyBorder="1" applyAlignment="1" applyProtection="1">
      <alignment/>
      <protection/>
    </xf>
    <xf numFmtId="0" fontId="52" fillId="19" borderId="70" xfId="0" applyFont="1" applyFill="1" applyBorder="1" applyAlignment="1" applyProtection="1">
      <alignment horizontal="center"/>
      <protection/>
    </xf>
    <xf numFmtId="0" fontId="52" fillId="19" borderId="77" xfId="0" applyFont="1" applyFill="1" applyBorder="1" applyAlignment="1" applyProtection="1">
      <alignment horizontal="center"/>
      <protection/>
    </xf>
    <xf numFmtId="0" fontId="55" fillId="10" borderId="0" xfId="0" applyFont="1" applyFill="1" applyBorder="1" applyAlignment="1" applyProtection="1">
      <alignment/>
      <protection/>
    </xf>
    <xf numFmtId="0" fontId="55" fillId="19" borderId="58" xfId="0" applyFont="1" applyFill="1" applyBorder="1" applyAlignment="1" applyProtection="1">
      <alignment horizontal="center"/>
      <protection/>
    </xf>
    <xf numFmtId="0" fontId="55" fillId="19" borderId="54" xfId="0" applyFont="1" applyFill="1" applyBorder="1" applyAlignment="1" applyProtection="1">
      <alignment horizontal="center"/>
      <protection/>
    </xf>
    <xf numFmtId="0" fontId="55" fillId="19" borderId="65" xfId="0" applyFont="1" applyFill="1" applyBorder="1" applyAlignment="1" applyProtection="1">
      <alignment horizontal="center"/>
      <protection/>
    </xf>
    <xf numFmtId="0" fontId="52" fillId="10" borderId="58" xfId="0" applyFont="1" applyFill="1" applyBorder="1" applyAlignment="1" applyProtection="1">
      <alignment horizontal="center"/>
      <protection/>
    </xf>
    <xf numFmtId="0" fontId="55" fillId="10" borderId="54" xfId="0" applyFont="1" applyFill="1" applyBorder="1" applyAlignment="1" applyProtection="1">
      <alignment horizontal="center"/>
      <protection/>
    </xf>
    <xf numFmtId="0" fontId="55" fillId="0" borderId="54" xfId="0" applyFont="1" applyBorder="1" applyAlignment="1" applyProtection="1">
      <alignment/>
      <protection/>
    </xf>
    <xf numFmtId="0" fontId="55" fillId="0" borderId="65" xfId="0" applyFont="1" applyBorder="1" applyAlignment="1" applyProtection="1">
      <alignment/>
      <protection/>
    </xf>
    <xf numFmtId="0" fontId="55" fillId="10" borderId="85" xfId="0" applyFont="1" applyFill="1" applyBorder="1" applyAlignment="1" applyProtection="1">
      <alignment/>
      <protection/>
    </xf>
    <xf numFmtId="0" fontId="55" fillId="19" borderId="0" xfId="0" applyFont="1" applyFill="1" applyBorder="1" applyAlignment="1" applyProtection="1">
      <alignment/>
      <protection/>
    </xf>
    <xf numFmtId="0" fontId="55" fillId="19" borderId="59" xfId="0" applyFont="1" applyFill="1" applyBorder="1" applyAlignment="1" applyProtection="1">
      <alignment/>
      <protection/>
    </xf>
    <xf numFmtId="0" fontId="52" fillId="19" borderId="72" xfId="0" applyFont="1" applyFill="1" applyBorder="1" applyAlignment="1" applyProtection="1">
      <alignment horizontal="center"/>
      <protection/>
    </xf>
    <xf numFmtId="0" fontId="53" fillId="19" borderId="54" xfId="0" applyNumberFormat="1" applyFont="1" applyFill="1" applyBorder="1" applyAlignment="1" applyProtection="1">
      <alignment vertical="center" wrapText="1"/>
      <protection/>
    </xf>
    <xf numFmtId="0" fontId="53" fillId="19" borderId="65" xfId="0" applyNumberFormat="1" applyFont="1" applyFill="1" applyBorder="1" applyAlignment="1" applyProtection="1">
      <alignment vertical="center" wrapText="1"/>
      <protection/>
    </xf>
    <xf numFmtId="0" fontId="52" fillId="19" borderId="81" xfId="0" applyFont="1" applyFill="1" applyBorder="1" applyAlignment="1" applyProtection="1">
      <alignment horizontal="center"/>
      <protection/>
    </xf>
    <xf numFmtId="0" fontId="52" fillId="19" borderId="73" xfId="0" applyFont="1" applyFill="1" applyBorder="1" applyAlignment="1" applyProtection="1">
      <alignment horizontal="center"/>
      <protection/>
    </xf>
    <xf numFmtId="0" fontId="52" fillId="19" borderId="16" xfId="0" applyFont="1" applyFill="1" applyBorder="1" applyAlignment="1" applyProtection="1">
      <alignment horizontal="left" vertical="center" wrapText="1"/>
      <protection/>
    </xf>
    <xf numFmtId="0" fontId="55" fillId="19" borderId="27" xfId="0" applyFont="1" applyFill="1" applyBorder="1" applyAlignment="1" applyProtection="1">
      <alignment vertical="center" wrapText="1"/>
      <protection/>
    </xf>
    <xf numFmtId="0" fontId="55" fillId="19" borderId="22" xfId="0" applyFont="1" applyFill="1" applyBorder="1" applyAlignment="1" applyProtection="1">
      <alignment vertical="center" wrapText="1"/>
      <protection/>
    </xf>
    <xf numFmtId="0" fontId="55" fillId="19" borderId="81" xfId="0" applyFont="1" applyFill="1" applyBorder="1" applyAlignment="1" applyProtection="1">
      <alignment vertical="center" wrapText="1"/>
      <protection/>
    </xf>
    <xf numFmtId="0" fontId="55" fillId="19" borderId="0" xfId="0" applyFont="1" applyFill="1" applyAlignment="1" applyProtection="1">
      <alignment horizontal="right" wrapText="1"/>
      <protection/>
    </xf>
    <xf numFmtId="0" fontId="55" fillId="4" borderId="22" xfId="0" applyFont="1" applyFill="1" applyBorder="1" applyAlignment="1" applyProtection="1">
      <alignment horizontal="center" vertical="center" wrapText="1"/>
      <protection locked="0"/>
    </xf>
    <xf numFmtId="0" fontId="55" fillId="9" borderId="0" xfId="0" applyFont="1" applyFill="1" applyAlignment="1" applyProtection="1">
      <alignment wrapText="1"/>
      <protection locked="0"/>
    </xf>
    <xf numFmtId="0" fontId="55" fillId="4" borderId="0" xfId="0" applyFont="1" applyFill="1" applyAlignment="1" applyProtection="1">
      <alignment horizontal="right" wrapText="1"/>
      <protection locked="0"/>
    </xf>
    <xf numFmtId="0" fontId="55" fillId="4" borderId="30" xfId="0" applyFont="1" applyFill="1" applyBorder="1" applyAlignment="1" applyProtection="1">
      <alignment horizontal="left" vertical="center" wrapText="1"/>
      <protection locked="0"/>
    </xf>
    <xf numFmtId="0" fontId="14" fillId="4" borderId="32" xfId="0" applyFont="1" applyFill="1" applyBorder="1" applyAlignment="1" applyProtection="1">
      <alignment horizontal="left" vertical="center" wrapText="1"/>
      <protection locked="0"/>
    </xf>
    <xf numFmtId="0" fontId="55" fillId="4" borderId="74" xfId="0" applyFont="1" applyFill="1" applyBorder="1" applyAlignment="1" applyProtection="1">
      <alignment horizontal="left" vertical="center" wrapText="1"/>
      <protection locked="0"/>
    </xf>
    <xf numFmtId="0" fontId="55" fillId="10" borderId="58" xfId="0" applyFont="1" applyFill="1" applyBorder="1" applyAlignment="1" applyProtection="1">
      <alignment wrapText="1"/>
      <protection/>
    </xf>
    <xf numFmtId="0" fontId="55" fillId="10" borderId="54" xfId="0" applyFont="1" applyFill="1" applyBorder="1" applyAlignment="1" applyProtection="1">
      <alignment wrapText="1"/>
      <protection/>
    </xf>
    <xf numFmtId="0" fontId="14" fillId="0" borderId="54" xfId="0" applyFont="1" applyBorder="1" applyAlignment="1" applyProtection="1">
      <alignment wrapText="1"/>
      <protection/>
    </xf>
    <xf numFmtId="0" fontId="14" fillId="0" borderId="65" xfId="0" applyFont="1" applyBorder="1" applyAlignment="1" applyProtection="1">
      <alignment wrapText="1"/>
      <protection/>
    </xf>
    <xf numFmtId="0" fontId="55" fillId="10" borderId="74" xfId="0" applyFont="1" applyFill="1" applyBorder="1" applyAlignment="1" applyProtection="1">
      <alignment wrapText="1"/>
      <protection/>
    </xf>
    <xf numFmtId="0" fontId="55" fillId="10" borderId="0" xfId="0" applyFont="1" applyFill="1" applyBorder="1" applyAlignment="1" applyProtection="1">
      <alignment wrapText="1"/>
      <protection/>
    </xf>
    <xf numFmtId="0" fontId="14" fillId="0" borderId="0" xfId="0" applyFont="1" applyBorder="1" applyAlignment="1" applyProtection="1">
      <alignment wrapText="1"/>
      <protection/>
    </xf>
    <xf numFmtId="0" fontId="14" fillId="0" borderId="79" xfId="0" applyFont="1" applyBorder="1" applyAlignment="1" applyProtection="1">
      <alignment wrapText="1"/>
      <protection/>
    </xf>
    <xf numFmtId="0" fontId="55" fillId="4" borderId="25" xfId="0" applyFont="1" applyFill="1" applyBorder="1" applyAlignment="1" applyProtection="1">
      <alignment horizontal="left" vertical="center" wrapText="1"/>
      <protection locked="0"/>
    </xf>
    <xf numFmtId="0" fontId="55" fillId="10" borderId="21" xfId="0" applyFont="1" applyFill="1" applyBorder="1" applyAlignment="1" applyProtection="1">
      <alignment horizontal="left" vertical="center" wrapText="1"/>
      <protection/>
    </xf>
    <xf numFmtId="0" fontId="55" fillId="10" borderId="22" xfId="0" applyFont="1" applyFill="1" applyBorder="1" applyAlignment="1" applyProtection="1">
      <alignment horizontal="left" vertical="center" wrapText="1"/>
      <protection/>
    </xf>
    <xf numFmtId="0" fontId="14" fillId="0" borderId="22" xfId="0" applyFont="1" applyBorder="1" applyAlignment="1" applyProtection="1">
      <alignment horizontal="left" vertical="center" wrapText="1"/>
      <protection/>
    </xf>
    <xf numFmtId="0" fontId="14" fillId="0" borderId="23" xfId="0" applyFont="1" applyBorder="1" applyAlignment="1" applyProtection="1">
      <alignment horizontal="left" vertical="center" wrapText="1"/>
      <protection/>
    </xf>
    <xf numFmtId="0" fontId="55" fillId="10" borderId="85" xfId="0" applyFont="1" applyFill="1" applyBorder="1" applyAlignment="1" applyProtection="1">
      <alignment horizontal="left" vertical="center" wrapText="1"/>
      <protection/>
    </xf>
    <xf numFmtId="0" fontId="55" fillId="10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14" fillId="0" borderId="59" xfId="0" applyFont="1" applyBorder="1" applyAlignment="1" applyProtection="1">
      <alignment horizontal="left" vertical="center" wrapText="1"/>
      <protection/>
    </xf>
    <xf numFmtId="0" fontId="55" fillId="10" borderId="21" xfId="0" applyFont="1" applyFill="1" applyBorder="1" applyAlignment="1" applyProtection="1">
      <alignment horizontal="left" wrapText="1"/>
      <protection/>
    </xf>
    <xf numFmtId="0" fontId="55" fillId="10" borderId="22" xfId="0" applyFont="1" applyFill="1" applyBorder="1" applyAlignment="1" applyProtection="1">
      <alignment horizontal="left" wrapText="1"/>
      <protection/>
    </xf>
    <xf numFmtId="0" fontId="55" fillId="10" borderId="23" xfId="0" applyFont="1" applyFill="1" applyBorder="1" applyAlignment="1" applyProtection="1">
      <alignment horizontal="left" wrapText="1"/>
      <protection/>
    </xf>
    <xf numFmtId="0" fontId="0" fillId="18" borderId="70" xfId="0" applyFont="1" applyFill="1" applyBorder="1" applyAlignment="1" applyProtection="1">
      <alignment horizontal="center" vertical="center" wrapText="1"/>
      <protection/>
    </xf>
    <xf numFmtId="0" fontId="0" fillId="18" borderId="77" xfId="0" applyFont="1" applyFill="1" applyBorder="1" applyAlignment="1" applyProtection="1">
      <alignment horizontal="center" vertical="center" wrapText="1"/>
      <protection/>
    </xf>
    <xf numFmtId="0" fontId="0" fillId="0" borderId="77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18" borderId="70" xfId="0" applyFill="1" applyBorder="1" applyAlignment="1" applyProtection="1">
      <alignment horizontal="center" vertical="center" wrapText="1"/>
      <protection/>
    </xf>
    <xf numFmtId="0" fontId="0" fillId="18" borderId="77" xfId="0" applyFill="1" applyBorder="1" applyAlignment="1" applyProtection="1">
      <alignment horizontal="center" vertical="center" wrapText="1"/>
      <protection/>
    </xf>
    <xf numFmtId="0" fontId="0" fillId="18" borderId="72" xfId="0" applyFill="1" applyBorder="1" applyAlignment="1" applyProtection="1">
      <alignment horizontal="center" vertical="center" wrapText="1"/>
      <protection/>
    </xf>
    <xf numFmtId="0" fontId="5" fillId="10" borderId="58" xfId="0" applyFont="1" applyFill="1" applyBorder="1" applyAlignment="1" applyProtection="1">
      <alignment horizontal="center" wrapText="1"/>
      <protection/>
    </xf>
    <xf numFmtId="0" fontId="5" fillId="10" borderId="54" xfId="0" applyFont="1" applyFill="1" applyBorder="1" applyAlignment="1" applyProtection="1">
      <alignment horizontal="center" wrapText="1"/>
      <protection/>
    </xf>
    <xf numFmtId="0" fontId="5" fillId="10" borderId="65" xfId="0" applyFont="1" applyFill="1" applyBorder="1" applyAlignment="1" applyProtection="1">
      <alignment horizontal="center" wrapText="1"/>
      <protection/>
    </xf>
    <xf numFmtId="0" fontId="0" fillId="10" borderId="70" xfId="0" applyFill="1" applyBorder="1" applyAlignment="1" applyProtection="1">
      <alignment horizontal="center" vertical="center" wrapText="1"/>
      <protection/>
    </xf>
    <xf numFmtId="0" fontId="0" fillId="10" borderId="77" xfId="0" applyFill="1" applyBorder="1" applyAlignment="1" applyProtection="1">
      <alignment horizontal="center" vertical="center" wrapText="1"/>
      <protection/>
    </xf>
    <xf numFmtId="0" fontId="0" fillId="19" borderId="71" xfId="0" applyFont="1" applyFill="1" applyBorder="1" applyAlignment="1" applyProtection="1">
      <alignment horizontal="center" vertical="center" wrapText="1"/>
      <protection/>
    </xf>
    <xf numFmtId="0" fontId="0" fillId="19" borderId="11" xfId="0" applyFont="1" applyFill="1" applyBorder="1" applyAlignment="1" applyProtection="1">
      <alignment horizontal="center" vertical="center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19" borderId="70" xfId="0" applyFont="1" applyFill="1" applyBorder="1" applyAlignment="1" applyProtection="1">
      <alignment horizontal="center" vertical="center" wrapText="1"/>
      <protection/>
    </xf>
    <xf numFmtId="0" fontId="0" fillId="19" borderId="17" xfId="0" applyFont="1" applyFill="1" applyBorder="1" applyAlignment="1" applyProtection="1">
      <alignment horizontal="center" vertical="center" wrapText="1"/>
      <protection/>
    </xf>
    <xf numFmtId="0" fontId="0" fillId="19" borderId="18" xfId="0" applyFont="1" applyFill="1" applyBorder="1" applyAlignment="1" applyProtection="1">
      <alignment horizontal="center" vertical="center" wrapText="1"/>
      <protection/>
    </xf>
    <xf numFmtId="0" fontId="0" fillId="18" borderId="17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4" fillId="19" borderId="74" xfId="52" applyFont="1" applyFill="1" applyBorder="1" applyAlignment="1" applyProtection="1">
      <alignment horizontal="left" vertical="center" wrapText="1"/>
      <protection/>
    </xf>
    <xf numFmtId="0" fontId="14" fillId="19" borderId="0" xfId="52" applyFont="1" applyFill="1" applyBorder="1" applyAlignment="1" applyProtection="1">
      <alignment horizontal="left" vertical="center" wrapText="1"/>
      <protection/>
    </xf>
    <xf numFmtId="0" fontId="14" fillId="19" borderId="79" xfId="52" applyFont="1" applyFill="1" applyBorder="1" applyAlignment="1" applyProtection="1">
      <alignment horizontal="left" vertical="center" wrapText="1"/>
      <protection/>
    </xf>
    <xf numFmtId="0" fontId="14" fillId="19" borderId="25" xfId="52" applyFont="1" applyFill="1" applyBorder="1" applyAlignment="1" applyProtection="1">
      <alignment horizontal="left" vertical="center" wrapText="1"/>
      <protection/>
    </xf>
    <xf numFmtId="0" fontId="14" fillId="19" borderId="27" xfId="52" applyFont="1" applyFill="1" applyBorder="1" applyAlignment="1" applyProtection="1">
      <alignment horizontal="left" vertical="center" wrapText="1"/>
      <protection/>
    </xf>
    <xf numFmtId="0" fontId="14" fillId="19" borderId="80" xfId="52" applyFont="1" applyFill="1" applyBorder="1" applyAlignment="1" applyProtection="1">
      <alignment horizontal="left" vertical="center" wrapText="1"/>
      <protection/>
    </xf>
    <xf numFmtId="0" fontId="14" fillId="0" borderId="30" xfId="0" applyFont="1" applyBorder="1" applyAlignment="1" applyProtection="1">
      <alignment wrapText="1"/>
      <protection locked="0"/>
    </xf>
    <xf numFmtId="0" fontId="14" fillId="0" borderId="32" xfId="0" applyFont="1" applyBorder="1" applyAlignment="1" applyProtection="1">
      <alignment wrapText="1"/>
      <protection locked="0"/>
    </xf>
    <xf numFmtId="0" fontId="14" fillId="0" borderId="66" xfId="0" applyFont="1" applyBorder="1" applyAlignment="1" applyProtection="1">
      <alignment wrapText="1"/>
      <protection locked="0"/>
    </xf>
    <xf numFmtId="0" fontId="14" fillId="0" borderId="74" xfId="0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4" fillId="0" borderId="79" xfId="0" applyFont="1" applyBorder="1" applyAlignment="1" applyProtection="1">
      <alignment wrapText="1"/>
      <protection locked="0"/>
    </xf>
    <xf numFmtId="0" fontId="14" fillId="0" borderId="25" xfId="0" applyFont="1" applyBorder="1" applyAlignment="1" applyProtection="1">
      <alignment wrapText="1"/>
      <protection locked="0"/>
    </xf>
    <xf numFmtId="0" fontId="14" fillId="0" borderId="27" xfId="0" applyFont="1" applyBorder="1" applyAlignment="1" applyProtection="1">
      <alignment wrapText="1"/>
      <protection locked="0"/>
    </xf>
    <xf numFmtId="0" fontId="14" fillId="0" borderId="80" xfId="0" applyFont="1" applyBorder="1" applyAlignment="1" applyProtection="1">
      <alignment wrapText="1"/>
      <protection locked="0"/>
    </xf>
    <xf numFmtId="0" fontId="14" fillId="19" borderId="30" xfId="0" applyFont="1" applyFill="1" applyBorder="1" applyAlignment="1" applyProtection="1">
      <alignment wrapText="1"/>
      <protection/>
    </xf>
    <xf numFmtId="0" fontId="14" fillId="19" borderId="32" xfId="0" applyFont="1" applyFill="1" applyBorder="1" applyAlignment="1" applyProtection="1">
      <alignment wrapText="1"/>
      <protection/>
    </xf>
    <xf numFmtId="0" fontId="14" fillId="19" borderId="66" xfId="0" applyFont="1" applyFill="1" applyBorder="1" applyAlignment="1" applyProtection="1">
      <alignment wrapText="1"/>
      <protection/>
    </xf>
    <xf numFmtId="0" fontId="14" fillId="19" borderId="74" xfId="0" applyFont="1" applyFill="1" applyBorder="1" applyAlignment="1" applyProtection="1">
      <alignment wrapText="1"/>
      <protection/>
    </xf>
    <xf numFmtId="0" fontId="14" fillId="19" borderId="0" xfId="0" applyFont="1" applyFill="1" applyBorder="1" applyAlignment="1" applyProtection="1">
      <alignment wrapText="1"/>
      <protection/>
    </xf>
    <xf numFmtId="0" fontId="14" fillId="19" borderId="79" xfId="0" applyFont="1" applyFill="1" applyBorder="1" applyAlignment="1" applyProtection="1">
      <alignment wrapText="1"/>
      <protection/>
    </xf>
    <xf numFmtId="0" fontId="14" fillId="19" borderId="25" xfId="0" applyFont="1" applyFill="1" applyBorder="1" applyAlignment="1" applyProtection="1">
      <alignment wrapText="1"/>
      <protection/>
    </xf>
    <xf numFmtId="0" fontId="14" fillId="19" borderId="21" xfId="0" applyFont="1" applyFill="1" applyBorder="1" applyAlignment="1" applyProtection="1">
      <alignment horizontal="right" wrapText="1"/>
      <protection/>
    </xf>
    <xf numFmtId="0" fontId="14" fillId="19" borderId="22" xfId="0" applyFont="1" applyFill="1" applyBorder="1" applyAlignment="1" applyProtection="1">
      <alignment horizontal="right" wrapText="1"/>
      <protection/>
    </xf>
    <xf numFmtId="165" fontId="14" fillId="0" borderId="22" xfId="0" applyNumberFormat="1" applyFont="1" applyBorder="1" applyAlignment="1" applyProtection="1">
      <alignment wrapText="1"/>
      <protection locked="0"/>
    </xf>
    <xf numFmtId="0" fontId="14" fillId="19" borderId="74" xfId="44" applyFont="1" applyFill="1" applyBorder="1" applyAlignment="1" applyProtection="1">
      <alignment horizontal="left" vertical="center" wrapText="1"/>
      <protection/>
    </xf>
    <xf numFmtId="0" fontId="14" fillId="19" borderId="0" xfId="44" applyFont="1" applyFill="1" applyBorder="1" applyAlignment="1" applyProtection="1">
      <alignment horizontal="left" vertical="center" wrapText="1"/>
      <protection/>
    </xf>
    <xf numFmtId="0" fontId="14" fillId="19" borderId="79" xfId="44" applyFont="1" applyFill="1" applyBorder="1" applyAlignment="1" applyProtection="1">
      <alignment horizontal="left" vertical="center" wrapText="1"/>
      <protection/>
    </xf>
    <xf numFmtId="0" fontId="14" fillId="19" borderId="30" xfId="0" applyFont="1" applyFill="1" applyBorder="1" applyAlignment="1" applyProtection="1">
      <alignment horizontal="center" vertical="center" wrapText="1"/>
      <protection/>
    </xf>
    <xf numFmtId="0" fontId="14" fillId="19" borderId="32" xfId="0" applyFont="1" applyFill="1" applyBorder="1" applyAlignment="1" applyProtection="1">
      <alignment horizontal="center" vertical="center" wrapText="1"/>
      <protection/>
    </xf>
    <xf numFmtId="0" fontId="14" fillId="19" borderId="66" xfId="0" applyFont="1" applyFill="1" applyBorder="1" applyAlignment="1" applyProtection="1">
      <alignment horizontal="center" vertical="center" wrapText="1"/>
      <protection/>
    </xf>
    <xf numFmtId="0" fontId="14" fillId="19" borderId="25" xfId="0" applyFont="1" applyFill="1" applyBorder="1" applyAlignment="1" applyProtection="1">
      <alignment horizontal="center" vertical="center" wrapText="1"/>
      <protection/>
    </xf>
    <xf numFmtId="0" fontId="14" fillId="19" borderId="27" xfId="0" applyFont="1" applyFill="1" applyBorder="1" applyAlignment="1" applyProtection="1">
      <alignment horizontal="center" vertical="center" wrapText="1"/>
      <protection/>
    </xf>
    <xf numFmtId="0" fontId="14" fillId="19" borderId="80" xfId="0" applyFont="1" applyFill="1" applyBorder="1" applyAlignment="1" applyProtection="1">
      <alignment horizontal="center" vertical="center" wrapText="1"/>
      <protection/>
    </xf>
    <xf numFmtId="0" fontId="14" fillId="0" borderId="21" xfId="0" applyFont="1" applyBorder="1" applyAlignment="1" applyProtection="1">
      <alignment wrapText="1"/>
      <protection locked="0"/>
    </xf>
    <xf numFmtId="0" fontId="14" fillId="4" borderId="30" xfId="0" applyFont="1" applyFill="1" applyBorder="1" applyAlignment="1" applyProtection="1">
      <alignment horizontal="left" vertical="center" wrapText="1"/>
      <protection locked="0"/>
    </xf>
    <xf numFmtId="0" fontId="14" fillId="19" borderId="21" xfId="52" applyFont="1" applyFill="1" applyBorder="1" applyAlignment="1" applyProtection="1">
      <alignment horizontal="left" vertical="center" wrapText="1"/>
      <protection/>
    </xf>
    <xf numFmtId="0" fontId="14" fillId="19" borderId="22" xfId="52" applyFont="1" applyFill="1" applyBorder="1" applyAlignment="1" applyProtection="1">
      <alignment horizontal="left" vertical="center" wrapText="1"/>
      <protection/>
    </xf>
    <xf numFmtId="0" fontId="14" fillId="19" borderId="23" xfId="52" applyFont="1" applyFill="1" applyBorder="1" applyAlignment="1" applyProtection="1">
      <alignment horizontal="left" vertical="center" wrapText="1"/>
      <protection/>
    </xf>
    <xf numFmtId="0" fontId="2" fillId="10" borderId="20" xfId="52" applyFont="1" applyFill="1" applyBorder="1" applyAlignment="1" applyProtection="1">
      <alignment horizontal="center" vertical="center" wrapText="1"/>
      <protection/>
    </xf>
    <xf numFmtId="0" fontId="14" fillId="19" borderId="30" xfId="52" applyFont="1" applyFill="1" applyBorder="1" applyAlignment="1" applyProtection="1">
      <alignment horizontal="left" vertical="center" wrapText="1"/>
      <protection/>
    </xf>
    <xf numFmtId="0" fontId="14" fillId="19" borderId="32" xfId="52" applyFont="1" applyFill="1" applyBorder="1" applyAlignment="1" applyProtection="1">
      <alignment horizontal="left" vertical="center" wrapText="1"/>
      <protection/>
    </xf>
    <xf numFmtId="0" fontId="14" fillId="19" borderId="66" xfId="52" applyFont="1" applyFill="1" applyBorder="1" applyAlignment="1" applyProtection="1">
      <alignment horizontal="left" vertical="center" wrapText="1"/>
      <protection/>
    </xf>
    <xf numFmtId="0" fontId="14" fillId="19" borderId="0" xfId="52" applyFont="1" applyFill="1" applyBorder="1" applyAlignment="1" applyProtection="1">
      <alignment vertical="center" wrapText="1"/>
      <protection/>
    </xf>
    <xf numFmtId="0" fontId="14" fillId="19" borderId="79" xfId="52" applyFont="1" applyFill="1" applyBorder="1" applyAlignment="1" applyProtection="1">
      <alignment vertical="center" wrapText="1"/>
      <protection/>
    </xf>
    <xf numFmtId="0" fontId="14" fillId="19" borderId="74" xfId="44" applyFont="1" applyFill="1" applyBorder="1" applyAlignment="1" applyProtection="1">
      <alignment horizontal="left" wrapText="1"/>
      <protection/>
    </xf>
    <xf numFmtId="0" fontId="14" fillId="19" borderId="0" xfId="44" applyFont="1" applyFill="1" applyBorder="1" applyAlignment="1" applyProtection="1">
      <alignment horizontal="left" wrapText="1"/>
      <protection/>
    </xf>
    <xf numFmtId="0" fontId="14" fillId="4" borderId="0" xfId="52" applyFont="1" applyFill="1" applyBorder="1" applyAlignment="1" applyProtection="1">
      <alignment horizontal="center" wrapText="1"/>
      <protection locked="0"/>
    </xf>
    <xf numFmtId="0" fontId="14" fillId="19" borderId="0" xfId="52" applyFont="1" applyFill="1" applyBorder="1" applyAlignment="1" applyProtection="1">
      <alignment horizontal="center" wrapText="1"/>
      <protection/>
    </xf>
    <xf numFmtId="0" fontId="14" fillId="19" borderId="79" xfId="52" applyFont="1" applyFill="1" applyBorder="1" applyAlignment="1" applyProtection="1">
      <alignment horizont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0"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rgb="FFCC99FF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/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419100</xdr:colOff>
      <xdr:row>0</xdr:row>
      <xdr:rowOff>1143000</xdr:rowOff>
    </xdr:to>
    <xdr:pic>
      <xdr:nvPicPr>
        <xdr:cNvPr id="1" name="Picture 115" descr="ciag_znakow_RPO_kolor_krot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435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85"/>
  <sheetViews>
    <sheetView zoomScale="85" zoomScaleNormal="85" zoomScalePageLayoutView="0" workbookViewId="0" topLeftCell="A1">
      <selection activeCell="G13" sqref="G13:L13"/>
    </sheetView>
  </sheetViews>
  <sheetFormatPr defaultColWidth="9.140625" defaultRowHeight="12.75"/>
  <cols>
    <col min="1" max="1" width="5.57421875" style="15" customWidth="1"/>
    <col min="3" max="3" width="8.140625" style="0" customWidth="1"/>
    <col min="4" max="4" width="3.7109375" style="0" customWidth="1"/>
    <col min="6" max="6" width="7.28125" style="0" customWidth="1"/>
    <col min="7" max="7" width="7.421875" style="16" customWidth="1"/>
    <col min="9" max="9" width="6.8515625" style="0" customWidth="1"/>
    <col min="10" max="10" width="6.140625" style="0" customWidth="1"/>
    <col min="11" max="11" width="7.28125" style="0" customWidth="1"/>
    <col min="12" max="12" width="6.57421875" style="0" customWidth="1"/>
    <col min="13" max="20" width="9.140625" style="23" customWidth="1"/>
    <col min="21" max="21" width="9.140625" style="25" customWidth="1"/>
    <col min="22" max="22" width="9.8515625" style="128" bestFit="1" customWidth="1"/>
    <col min="23" max="44" width="9.140625" style="128" customWidth="1"/>
    <col min="45" max="57" width="9.140625" style="129" customWidth="1"/>
  </cols>
  <sheetData>
    <row r="1" spans="1:78" ht="96.75" customHeight="1" thickBot="1">
      <c r="A1" s="414"/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</row>
    <row r="2" spans="1:78" ht="12.75">
      <c r="A2" s="460" t="s">
        <v>192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2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</row>
    <row r="3" spans="1:78" ht="12.75">
      <c r="A3" s="463"/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5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</row>
    <row r="4" spans="1:78" ht="12.75">
      <c r="A4" s="463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5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</row>
    <row r="5" spans="1:78" ht="13.5" thickBot="1">
      <c r="A5" s="466"/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</row>
    <row r="6" spans="1:78" ht="13.5" thickBot="1">
      <c r="A6" s="47"/>
      <c r="B6" s="46"/>
      <c r="C6" s="46"/>
      <c r="D6" s="46"/>
      <c r="E6" s="46"/>
      <c r="F6" s="46"/>
      <c r="G6" s="47"/>
      <c r="H6" s="46"/>
      <c r="I6" s="46"/>
      <c r="J6" s="46"/>
      <c r="K6" s="46"/>
      <c r="L6" s="46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</row>
    <row r="7" spans="1:78" ht="15.75" thickBot="1">
      <c r="A7" s="449" t="s">
        <v>169</v>
      </c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70"/>
      <c r="O7" s="152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</row>
    <row r="8" spans="1:78" ht="18" customHeight="1">
      <c r="A8" s="471" t="s">
        <v>170</v>
      </c>
      <c r="B8" s="472"/>
      <c r="C8" s="472"/>
      <c r="D8" s="472"/>
      <c r="E8" s="472"/>
      <c r="F8" s="472"/>
      <c r="G8" s="473"/>
      <c r="H8" s="473"/>
      <c r="I8" s="473"/>
      <c r="J8" s="473"/>
      <c r="K8" s="473"/>
      <c r="L8" s="474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</row>
    <row r="9" spans="1:78" ht="18.75" customHeight="1">
      <c r="A9" s="446" t="s">
        <v>171</v>
      </c>
      <c r="B9" s="406"/>
      <c r="C9" s="406"/>
      <c r="D9" s="406"/>
      <c r="E9" s="406"/>
      <c r="F9" s="406"/>
      <c r="G9" s="482"/>
      <c r="H9" s="482"/>
      <c r="I9" s="482"/>
      <c r="J9" s="482"/>
      <c r="K9" s="482"/>
      <c r="L9" s="483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</row>
    <row r="10" spans="1:78" ht="35.25" customHeight="1">
      <c r="A10" s="446" t="s">
        <v>366</v>
      </c>
      <c r="B10" s="406"/>
      <c r="C10" s="406"/>
      <c r="D10" s="406"/>
      <c r="E10" s="406"/>
      <c r="F10" s="406"/>
      <c r="G10" s="482"/>
      <c r="H10" s="482"/>
      <c r="I10" s="482"/>
      <c r="J10" s="482"/>
      <c r="K10" s="482"/>
      <c r="L10" s="483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</row>
    <row r="11" spans="1:78" ht="27.75" customHeight="1" thickBot="1">
      <c r="A11" s="452" t="s">
        <v>172</v>
      </c>
      <c r="B11" s="453"/>
      <c r="C11" s="453"/>
      <c r="D11" s="453"/>
      <c r="E11" s="453"/>
      <c r="F11" s="453"/>
      <c r="G11" s="447"/>
      <c r="H11" s="447"/>
      <c r="I11" s="447"/>
      <c r="J11" s="447"/>
      <c r="K11" s="447"/>
      <c r="L11" s="44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</row>
    <row r="12" spans="1:78" ht="15.75" thickBot="1">
      <c r="A12" s="449" t="s">
        <v>173</v>
      </c>
      <c r="B12" s="450"/>
      <c r="C12" s="450"/>
      <c r="D12" s="450"/>
      <c r="E12" s="450"/>
      <c r="F12" s="450"/>
      <c r="G12" s="450"/>
      <c r="H12" s="450"/>
      <c r="I12" s="450"/>
      <c r="J12" s="450"/>
      <c r="K12" s="450"/>
      <c r="L12" s="451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</row>
    <row r="13" spans="1:78" ht="30" customHeight="1">
      <c r="A13" s="454" t="s">
        <v>190</v>
      </c>
      <c r="B13" s="455"/>
      <c r="C13" s="455"/>
      <c r="D13" s="455"/>
      <c r="E13" s="455"/>
      <c r="F13" s="456"/>
      <c r="G13" s="457"/>
      <c r="H13" s="458"/>
      <c r="I13" s="458"/>
      <c r="J13" s="458"/>
      <c r="K13" s="458"/>
      <c r="L13" s="459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</row>
    <row r="14" spans="1:78" ht="35.25" customHeight="1">
      <c r="A14" s="405" t="s">
        <v>379</v>
      </c>
      <c r="B14" s="406"/>
      <c r="C14" s="406"/>
      <c r="D14" s="406"/>
      <c r="E14" s="406"/>
      <c r="F14" s="407"/>
      <c r="G14" s="443"/>
      <c r="H14" s="444"/>
      <c r="I14" s="444"/>
      <c r="J14" s="444"/>
      <c r="K14" s="444"/>
      <c r="L14" s="445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</row>
    <row r="15" spans="1:78" ht="48" customHeight="1">
      <c r="A15" s="405" t="s">
        <v>380</v>
      </c>
      <c r="B15" s="406"/>
      <c r="C15" s="406"/>
      <c r="D15" s="406"/>
      <c r="E15" s="406"/>
      <c r="F15" s="407"/>
      <c r="G15" s="443"/>
      <c r="H15" s="444"/>
      <c r="I15" s="444"/>
      <c r="J15" s="444"/>
      <c r="K15" s="444"/>
      <c r="L15" s="445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</row>
    <row r="16" spans="1:78" ht="26.25" customHeight="1">
      <c r="A16" s="405" t="s">
        <v>193</v>
      </c>
      <c r="B16" s="406"/>
      <c r="C16" s="406"/>
      <c r="D16" s="406"/>
      <c r="E16" s="406"/>
      <c r="F16" s="407"/>
      <c r="G16" s="391" t="s">
        <v>191</v>
      </c>
      <c r="H16" s="392"/>
      <c r="I16" s="392"/>
      <c r="J16" s="392"/>
      <c r="K16" s="392"/>
      <c r="L16" s="393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</row>
    <row r="17" spans="1:78" ht="21" customHeight="1">
      <c r="A17" s="405" t="s">
        <v>78</v>
      </c>
      <c r="B17" s="406"/>
      <c r="C17" s="406"/>
      <c r="D17" s="406"/>
      <c r="E17" s="406"/>
      <c r="F17" s="407"/>
      <c r="G17" s="51" t="s">
        <v>381</v>
      </c>
      <c r="H17" s="71"/>
      <c r="I17" s="52" t="s">
        <v>194</v>
      </c>
      <c r="J17" s="53" t="s">
        <v>195</v>
      </c>
      <c r="K17" s="72"/>
      <c r="L17" s="73" t="s">
        <v>463</v>
      </c>
      <c r="S17" s="21"/>
      <c r="T17" s="21"/>
      <c r="U17" s="146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20"/>
      <c r="BG17" s="20"/>
      <c r="BH17" s="20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</row>
    <row r="18" spans="1:78" ht="31.5" customHeight="1">
      <c r="A18" s="405" t="s">
        <v>196</v>
      </c>
      <c r="B18" s="406"/>
      <c r="C18" s="406"/>
      <c r="D18" s="406"/>
      <c r="E18" s="406"/>
      <c r="F18" s="407"/>
      <c r="G18" s="411"/>
      <c r="H18" s="412"/>
      <c r="I18" s="412"/>
      <c r="J18" s="412"/>
      <c r="K18" s="412"/>
      <c r="L18" s="413"/>
      <c r="S18" s="21"/>
      <c r="T18" s="21"/>
      <c r="U18" s="146"/>
      <c r="V18" s="30">
        <v>1</v>
      </c>
      <c r="W18" s="30">
        <v>2</v>
      </c>
      <c r="X18" s="30">
        <v>3</v>
      </c>
      <c r="Y18" s="30">
        <v>4</v>
      </c>
      <c r="Z18" s="30">
        <v>5</v>
      </c>
      <c r="AA18" s="30">
        <v>6</v>
      </c>
      <c r="AB18" s="30">
        <v>7</v>
      </c>
      <c r="AC18" s="30">
        <v>8</v>
      </c>
      <c r="AD18" s="30">
        <v>9</v>
      </c>
      <c r="AE18" s="30">
        <v>10</v>
      </c>
      <c r="AF18" s="30">
        <v>11</v>
      </c>
      <c r="AG18" s="30">
        <v>12</v>
      </c>
      <c r="AH18" s="30">
        <v>13</v>
      </c>
      <c r="AI18" s="30">
        <v>14</v>
      </c>
      <c r="AJ18" s="30">
        <v>15</v>
      </c>
      <c r="AK18" s="30">
        <v>16</v>
      </c>
      <c r="AL18" s="30">
        <v>17</v>
      </c>
      <c r="AM18" s="30">
        <v>18</v>
      </c>
      <c r="AN18" s="30">
        <v>19</v>
      </c>
      <c r="AO18" s="30">
        <v>20</v>
      </c>
      <c r="AP18" s="30">
        <v>21</v>
      </c>
      <c r="AQ18" s="30">
        <v>22</v>
      </c>
      <c r="AR18" s="30">
        <v>23</v>
      </c>
      <c r="AS18" s="30">
        <v>24</v>
      </c>
      <c r="AT18" s="30">
        <v>25</v>
      </c>
      <c r="AU18" s="30">
        <v>26</v>
      </c>
      <c r="AV18" s="30">
        <v>27</v>
      </c>
      <c r="AW18" s="30">
        <v>28</v>
      </c>
      <c r="AX18" s="30">
        <v>29</v>
      </c>
      <c r="AY18" s="30">
        <v>30</v>
      </c>
      <c r="AZ18" s="30">
        <v>31</v>
      </c>
      <c r="BA18" s="30">
        <v>32</v>
      </c>
      <c r="BB18" s="30">
        <v>33</v>
      </c>
      <c r="BC18" s="30">
        <v>34</v>
      </c>
      <c r="BD18" s="30">
        <v>35</v>
      </c>
      <c r="BE18" s="30">
        <v>36</v>
      </c>
      <c r="BF18" s="20"/>
      <c r="BG18" s="20"/>
      <c r="BH18" s="20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</row>
    <row r="19" spans="1:78" ht="21" customHeight="1">
      <c r="A19" s="480" t="s">
        <v>198</v>
      </c>
      <c r="B19" s="481"/>
      <c r="C19" s="481"/>
      <c r="D19" s="481"/>
      <c r="E19" s="389"/>
      <c r="F19" s="433"/>
      <c r="G19" s="54" t="s">
        <v>197</v>
      </c>
      <c r="H19" s="394"/>
      <c r="I19" s="390"/>
      <c r="J19" s="55" t="s">
        <v>174</v>
      </c>
      <c r="K19" s="394"/>
      <c r="L19" s="390"/>
      <c r="S19" s="21"/>
      <c r="T19" s="21">
        <f>YEAR(H19)</f>
        <v>1900</v>
      </c>
      <c r="U19" s="146">
        <f>YEAR(K19)</f>
        <v>1900</v>
      </c>
      <c r="V19" s="30">
        <f>MONTH(H19)</f>
        <v>1</v>
      </c>
      <c r="W19" s="30">
        <f aca="true" t="shared" si="0" ref="W19:AG19">IF(V19&lt;12,V19+1,1)</f>
        <v>2</v>
      </c>
      <c r="X19" s="30">
        <f t="shared" si="0"/>
        <v>3</v>
      </c>
      <c r="Y19" s="30">
        <f t="shared" si="0"/>
        <v>4</v>
      </c>
      <c r="Z19" s="30">
        <f t="shared" si="0"/>
        <v>5</v>
      </c>
      <c r="AA19" s="30">
        <f t="shared" si="0"/>
        <v>6</v>
      </c>
      <c r="AB19" s="30">
        <f t="shared" si="0"/>
        <v>7</v>
      </c>
      <c r="AC19" s="30">
        <f t="shared" si="0"/>
        <v>8</v>
      </c>
      <c r="AD19" s="30">
        <f t="shared" si="0"/>
        <v>9</v>
      </c>
      <c r="AE19" s="30">
        <f t="shared" si="0"/>
        <v>10</v>
      </c>
      <c r="AF19" s="30">
        <f t="shared" si="0"/>
        <v>11</v>
      </c>
      <c r="AG19" s="30">
        <f t="shared" si="0"/>
        <v>12</v>
      </c>
      <c r="AH19" s="30">
        <f aca="true" t="shared" si="1" ref="AH19:BE19">IF(AG19&lt;12,AG19+1,1)</f>
        <v>1</v>
      </c>
      <c r="AI19" s="30">
        <f t="shared" si="1"/>
        <v>2</v>
      </c>
      <c r="AJ19" s="30">
        <f t="shared" si="1"/>
        <v>3</v>
      </c>
      <c r="AK19" s="30">
        <f t="shared" si="1"/>
        <v>4</v>
      </c>
      <c r="AL19" s="30">
        <f t="shared" si="1"/>
        <v>5</v>
      </c>
      <c r="AM19" s="30">
        <f t="shared" si="1"/>
        <v>6</v>
      </c>
      <c r="AN19" s="30">
        <f t="shared" si="1"/>
        <v>7</v>
      </c>
      <c r="AO19" s="30">
        <f t="shared" si="1"/>
        <v>8</v>
      </c>
      <c r="AP19" s="30">
        <f t="shared" si="1"/>
        <v>9</v>
      </c>
      <c r="AQ19" s="30">
        <f t="shared" si="1"/>
        <v>10</v>
      </c>
      <c r="AR19" s="30">
        <f t="shared" si="1"/>
        <v>11</v>
      </c>
      <c r="AS19" s="30">
        <f t="shared" si="1"/>
        <v>12</v>
      </c>
      <c r="AT19" s="30">
        <f t="shared" si="1"/>
        <v>1</v>
      </c>
      <c r="AU19" s="30">
        <f t="shared" si="1"/>
        <v>2</v>
      </c>
      <c r="AV19" s="30">
        <f t="shared" si="1"/>
        <v>3</v>
      </c>
      <c r="AW19" s="30">
        <f t="shared" si="1"/>
        <v>4</v>
      </c>
      <c r="AX19" s="30">
        <f t="shared" si="1"/>
        <v>5</v>
      </c>
      <c r="AY19" s="30">
        <f t="shared" si="1"/>
        <v>6</v>
      </c>
      <c r="AZ19" s="30">
        <f t="shared" si="1"/>
        <v>7</v>
      </c>
      <c r="BA19" s="30">
        <f t="shared" si="1"/>
        <v>8</v>
      </c>
      <c r="BB19" s="30">
        <f t="shared" si="1"/>
        <v>9</v>
      </c>
      <c r="BC19" s="30">
        <f t="shared" si="1"/>
        <v>10</v>
      </c>
      <c r="BD19" s="30">
        <f t="shared" si="1"/>
        <v>11</v>
      </c>
      <c r="BE19" s="30">
        <f t="shared" si="1"/>
        <v>12</v>
      </c>
      <c r="BF19" s="20"/>
      <c r="BG19" s="20"/>
      <c r="BH19" s="20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</row>
    <row r="20" spans="1:78" ht="26.25">
      <c r="A20" s="405" t="s">
        <v>199</v>
      </c>
      <c r="B20" s="406"/>
      <c r="C20" s="406"/>
      <c r="D20" s="406"/>
      <c r="E20" s="406"/>
      <c r="F20" s="407"/>
      <c r="G20" s="391" t="s">
        <v>200</v>
      </c>
      <c r="H20" s="392"/>
      <c r="I20" s="392"/>
      <c r="J20" s="392"/>
      <c r="K20" s="392"/>
      <c r="L20" s="393"/>
      <c r="S20" s="21"/>
      <c r="T20" s="21"/>
      <c r="U20" s="147" t="s">
        <v>8</v>
      </c>
      <c r="V20" s="148"/>
      <c r="W20" s="148">
        <f>V$19+1</f>
        <v>2</v>
      </c>
      <c r="X20" s="148">
        <f>W20+1</f>
        <v>3</v>
      </c>
      <c r="Y20" s="148">
        <f aca="true" t="shared" si="2" ref="Y20:BE20">X20+1</f>
        <v>4</v>
      </c>
      <c r="Z20" s="148">
        <f t="shared" si="2"/>
        <v>5</v>
      </c>
      <c r="AA20" s="148">
        <f t="shared" si="2"/>
        <v>6</v>
      </c>
      <c r="AB20" s="148">
        <f t="shared" si="2"/>
        <v>7</v>
      </c>
      <c r="AC20" s="148">
        <f t="shared" si="2"/>
        <v>8</v>
      </c>
      <c r="AD20" s="148">
        <f t="shared" si="2"/>
        <v>9</v>
      </c>
      <c r="AE20" s="148">
        <f t="shared" si="2"/>
        <v>10</v>
      </c>
      <c r="AF20" s="148">
        <f t="shared" si="2"/>
        <v>11</v>
      </c>
      <c r="AG20" s="148">
        <f t="shared" si="2"/>
        <v>12</v>
      </c>
      <c r="AH20" s="148">
        <f t="shared" si="2"/>
        <v>13</v>
      </c>
      <c r="AI20" s="148">
        <f t="shared" si="2"/>
        <v>14</v>
      </c>
      <c r="AJ20" s="148">
        <f t="shared" si="2"/>
        <v>15</v>
      </c>
      <c r="AK20" s="148">
        <f t="shared" si="2"/>
        <v>16</v>
      </c>
      <c r="AL20" s="148">
        <f t="shared" si="2"/>
        <v>17</v>
      </c>
      <c r="AM20" s="148">
        <f t="shared" si="2"/>
        <v>18</v>
      </c>
      <c r="AN20" s="148">
        <f t="shared" si="2"/>
        <v>19</v>
      </c>
      <c r="AO20" s="148">
        <f t="shared" si="2"/>
        <v>20</v>
      </c>
      <c r="AP20" s="148">
        <f t="shared" si="2"/>
        <v>21</v>
      </c>
      <c r="AQ20" s="148">
        <f t="shared" si="2"/>
        <v>22</v>
      </c>
      <c r="AR20" s="148">
        <f t="shared" si="2"/>
        <v>23</v>
      </c>
      <c r="AS20" s="148">
        <f t="shared" si="2"/>
        <v>24</v>
      </c>
      <c r="AT20" s="148">
        <f t="shared" si="2"/>
        <v>25</v>
      </c>
      <c r="AU20" s="148">
        <f t="shared" si="2"/>
        <v>26</v>
      </c>
      <c r="AV20" s="148">
        <f t="shared" si="2"/>
        <v>27</v>
      </c>
      <c r="AW20" s="148">
        <f t="shared" si="2"/>
        <v>28</v>
      </c>
      <c r="AX20" s="148">
        <f t="shared" si="2"/>
        <v>29</v>
      </c>
      <c r="AY20" s="148">
        <f t="shared" si="2"/>
        <v>30</v>
      </c>
      <c r="AZ20" s="148">
        <f t="shared" si="2"/>
        <v>31</v>
      </c>
      <c r="BA20" s="148">
        <f t="shared" si="2"/>
        <v>32</v>
      </c>
      <c r="BB20" s="148">
        <f t="shared" si="2"/>
        <v>33</v>
      </c>
      <c r="BC20" s="148">
        <f t="shared" si="2"/>
        <v>34</v>
      </c>
      <c r="BD20" s="148">
        <f t="shared" si="2"/>
        <v>35</v>
      </c>
      <c r="BE20" s="148">
        <f t="shared" si="2"/>
        <v>36</v>
      </c>
      <c r="BF20" s="20"/>
      <c r="BG20" s="20"/>
      <c r="BH20" s="20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</row>
    <row r="21" spans="1:78" ht="48" customHeight="1">
      <c r="A21" s="56" t="s">
        <v>175</v>
      </c>
      <c r="B21" s="416"/>
      <c r="C21" s="417"/>
      <c r="D21" s="57" t="s">
        <v>201</v>
      </c>
      <c r="E21" s="416"/>
      <c r="F21" s="417"/>
      <c r="G21" s="56" t="s">
        <v>175</v>
      </c>
      <c r="H21" s="416"/>
      <c r="I21" s="417"/>
      <c r="J21" s="57" t="s">
        <v>201</v>
      </c>
      <c r="K21" s="416"/>
      <c r="L21" s="417"/>
      <c r="S21" s="21"/>
      <c r="T21" s="21"/>
      <c r="U21" s="146"/>
      <c r="V21" s="30" t="str">
        <f>IF(V19&gt;=10,V19,(0&amp;V19))</f>
        <v>01</v>
      </c>
      <c r="W21" s="30" t="str">
        <f aca="true" t="shared" si="3" ref="W21:BE21">IF(W19&gt;=10,W19,(0&amp;W19))</f>
        <v>02</v>
      </c>
      <c r="X21" s="30" t="str">
        <f t="shared" si="3"/>
        <v>03</v>
      </c>
      <c r="Y21" s="30" t="str">
        <f t="shared" si="3"/>
        <v>04</v>
      </c>
      <c r="Z21" s="30" t="str">
        <f t="shared" si="3"/>
        <v>05</v>
      </c>
      <c r="AA21" s="30" t="str">
        <f t="shared" si="3"/>
        <v>06</v>
      </c>
      <c r="AB21" s="30" t="str">
        <f t="shared" si="3"/>
        <v>07</v>
      </c>
      <c r="AC21" s="30" t="str">
        <f t="shared" si="3"/>
        <v>08</v>
      </c>
      <c r="AD21" s="30" t="str">
        <f t="shared" si="3"/>
        <v>09</v>
      </c>
      <c r="AE21" s="30">
        <f t="shared" si="3"/>
        <v>10</v>
      </c>
      <c r="AF21" s="30">
        <f t="shared" si="3"/>
        <v>11</v>
      </c>
      <c r="AG21" s="30">
        <f t="shared" si="3"/>
        <v>12</v>
      </c>
      <c r="AH21" s="30" t="str">
        <f t="shared" si="3"/>
        <v>01</v>
      </c>
      <c r="AI21" s="30" t="str">
        <f t="shared" si="3"/>
        <v>02</v>
      </c>
      <c r="AJ21" s="30" t="str">
        <f t="shared" si="3"/>
        <v>03</v>
      </c>
      <c r="AK21" s="30" t="str">
        <f t="shared" si="3"/>
        <v>04</v>
      </c>
      <c r="AL21" s="30" t="str">
        <f t="shared" si="3"/>
        <v>05</v>
      </c>
      <c r="AM21" s="30" t="str">
        <f t="shared" si="3"/>
        <v>06</v>
      </c>
      <c r="AN21" s="30" t="str">
        <f t="shared" si="3"/>
        <v>07</v>
      </c>
      <c r="AO21" s="30" t="str">
        <f t="shared" si="3"/>
        <v>08</v>
      </c>
      <c r="AP21" s="30" t="str">
        <f t="shared" si="3"/>
        <v>09</v>
      </c>
      <c r="AQ21" s="30">
        <f t="shared" si="3"/>
        <v>10</v>
      </c>
      <c r="AR21" s="30">
        <f t="shared" si="3"/>
        <v>11</v>
      </c>
      <c r="AS21" s="30">
        <f t="shared" si="3"/>
        <v>12</v>
      </c>
      <c r="AT21" s="30" t="str">
        <f t="shared" si="3"/>
        <v>01</v>
      </c>
      <c r="AU21" s="30" t="str">
        <f t="shared" si="3"/>
        <v>02</v>
      </c>
      <c r="AV21" s="30" t="str">
        <f t="shared" si="3"/>
        <v>03</v>
      </c>
      <c r="AW21" s="30" t="str">
        <f t="shared" si="3"/>
        <v>04</v>
      </c>
      <c r="AX21" s="30" t="str">
        <f t="shared" si="3"/>
        <v>05</v>
      </c>
      <c r="AY21" s="30" t="str">
        <f t="shared" si="3"/>
        <v>06</v>
      </c>
      <c r="AZ21" s="30" t="str">
        <f t="shared" si="3"/>
        <v>07</v>
      </c>
      <c r="BA21" s="30" t="str">
        <f t="shared" si="3"/>
        <v>08</v>
      </c>
      <c r="BB21" s="30" t="str">
        <f t="shared" si="3"/>
        <v>09</v>
      </c>
      <c r="BC21" s="30">
        <f t="shared" si="3"/>
        <v>10</v>
      </c>
      <c r="BD21" s="30">
        <f t="shared" si="3"/>
        <v>11</v>
      </c>
      <c r="BE21" s="30">
        <f t="shared" si="3"/>
        <v>12</v>
      </c>
      <c r="BF21" s="20"/>
      <c r="BG21" s="20"/>
      <c r="BH21" s="20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</row>
    <row r="22" spans="1:78" ht="47.25" customHeight="1">
      <c r="A22" s="56" t="s">
        <v>175</v>
      </c>
      <c r="B22" s="416"/>
      <c r="C22" s="417"/>
      <c r="D22" s="57" t="s">
        <v>201</v>
      </c>
      <c r="E22" s="416"/>
      <c r="F22" s="417"/>
      <c r="G22" s="56" t="s">
        <v>175</v>
      </c>
      <c r="H22" s="416"/>
      <c r="I22" s="417"/>
      <c r="J22" s="57" t="s">
        <v>201</v>
      </c>
      <c r="K22" s="416"/>
      <c r="L22" s="417"/>
      <c r="S22" s="21"/>
      <c r="T22" s="21"/>
      <c r="U22" s="146"/>
      <c r="V22" s="30">
        <f>T19</f>
        <v>1900</v>
      </c>
      <c r="W22" s="30">
        <f aca="true" t="shared" si="4" ref="W22:AG22">IF(W20&gt;12,$T$19+1,$T$19)</f>
        <v>1900</v>
      </c>
      <c r="X22" s="30">
        <f t="shared" si="4"/>
        <v>1900</v>
      </c>
      <c r="Y22" s="30">
        <f t="shared" si="4"/>
        <v>1900</v>
      </c>
      <c r="Z22" s="30">
        <f t="shared" si="4"/>
        <v>1900</v>
      </c>
      <c r="AA22" s="30">
        <f t="shared" si="4"/>
        <v>1900</v>
      </c>
      <c r="AB22" s="30">
        <f t="shared" si="4"/>
        <v>1900</v>
      </c>
      <c r="AC22" s="30">
        <f t="shared" si="4"/>
        <v>1900</v>
      </c>
      <c r="AD22" s="30">
        <f t="shared" si="4"/>
        <v>1900</v>
      </c>
      <c r="AE22" s="30">
        <f t="shared" si="4"/>
        <v>1900</v>
      </c>
      <c r="AF22" s="30">
        <f t="shared" si="4"/>
        <v>1900</v>
      </c>
      <c r="AG22" s="30">
        <f t="shared" si="4"/>
        <v>1900</v>
      </c>
      <c r="AH22" s="30">
        <f>IF(AH20&gt;24,$T$19+2,$T$19+1)</f>
        <v>1901</v>
      </c>
      <c r="AI22" s="30">
        <f aca="true" t="shared" si="5" ref="AI22:AR22">IF(AI20&gt;24,$T$19+2,$T$19+1)</f>
        <v>1901</v>
      </c>
      <c r="AJ22" s="30">
        <f t="shared" si="5"/>
        <v>1901</v>
      </c>
      <c r="AK22" s="30">
        <f t="shared" si="5"/>
        <v>1901</v>
      </c>
      <c r="AL22" s="30">
        <f t="shared" si="5"/>
        <v>1901</v>
      </c>
      <c r="AM22" s="30">
        <f t="shared" si="5"/>
        <v>1901</v>
      </c>
      <c r="AN22" s="30">
        <f t="shared" si="5"/>
        <v>1901</v>
      </c>
      <c r="AO22" s="30">
        <f t="shared" si="5"/>
        <v>1901</v>
      </c>
      <c r="AP22" s="30">
        <f t="shared" si="5"/>
        <v>1901</v>
      </c>
      <c r="AQ22" s="30">
        <f t="shared" si="5"/>
        <v>1901</v>
      </c>
      <c r="AR22" s="30">
        <f t="shared" si="5"/>
        <v>1901</v>
      </c>
      <c r="AS22" s="30">
        <f>IF(AS20&gt;24,$T$19+2,$T$19+1)</f>
        <v>1901</v>
      </c>
      <c r="AT22" s="30">
        <f>IF(AT20&gt;36,$T$19+3,$T$19+2)</f>
        <v>1902</v>
      </c>
      <c r="AU22" s="30">
        <f aca="true" t="shared" si="6" ref="AU22:BE22">IF(AU20&gt;36,$T$19+3,$T$19+2)</f>
        <v>1902</v>
      </c>
      <c r="AV22" s="30">
        <f t="shared" si="6"/>
        <v>1902</v>
      </c>
      <c r="AW22" s="30">
        <f t="shared" si="6"/>
        <v>1902</v>
      </c>
      <c r="AX22" s="30">
        <f t="shared" si="6"/>
        <v>1902</v>
      </c>
      <c r="AY22" s="30">
        <f t="shared" si="6"/>
        <v>1902</v>
      </c>
      <c r="AZ22" s="30">
        <f t="shared" si="6"/>
        <v>1902</v>
      </c>
      <c r="BA22" s="30">
        <f t="shared" si="6"/>
        <v>1902</v>
      </c>
      <c r="BB22" s="30">
        <f t="shared" si="6"/>
        <v>1902</v>
      </c>
      <c r="BC22" s="30">
        <f t="shared" si="6"/>
        <v>1902</v>
      </c>
      <c r="BD22" s="30">
        <f t="shared" si="6"/>
        <v>1902</v>
      </c>
      <c r="BE22" s="30">
        <f t="shared" si="6"/>
        <v>1902</v>
      </c>
      <c r="BF22" s="20"/>
      <c r="BG22" s="20"/>
      <c r="BH22" s="20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</row>
    <row r="23" spans="1:78" ht="45.75" customHeight="1">
      <c r="A23" s="56" t="s">
        <v>175</v>
      </c>
      <c r="B23" s="416"/>
      <c r="C23" s="417"/>
      <c r="D23" s="57" t="s">
        <v>201</v>
      </c>
      <c r="E23" s="416"/>
      <c r="F23" s="417"/>
      <c r="G23" s="56" t="s">
        <v>175</v>
      </c>
      <c r="H23" s="416"/>
      <c r="I23" s="417"/>
      <c r="J23" s="57" t="s">
        <v>201</v>
      </c>
      <c r="K23" s="416"/>
      <c r="L23" s="417"/>
      <c r="S23" s="21"/>
      <c r="T23" s="21"/>
      <c r="U23" s="147" t="s">
        <v>10</v>
      </c>
      <c r="V23" s="149">
        <f>(V22&amp;V21)*1</f>
        <v>190001</v>
      </c>
      <c r="W23" s="149">
        <f aca="true" t="shared" si="7" ref="W23:AG23">(W22&amp;W21)*1</f>
        <v>190002</v>
      </c>
      <c r="X23" s="149">
        <f t="shared" si="7"/>
        <v>190003</v>
      </c>
      <c r="Y23" s="149">
        <f t="shared" si="7"/>
        <v>190004</v>
      </c>
      <c r="Z23" s="149">
        <f t="shared" si="7"/>
        <v>190005</v>
      </c>
      <c r="AA23" s="149">
        <f t="shared" si="7"/>
        <v>190006</v>
      </c>
      <c r="AB23" s="149">
        <f t="shared" si="7"/>
        <v>190007</v>
      </c>
      <c r="AC23" s="149">
        <f t="shared" si="7"/>
        <v>190008</v>
      </c>
      <c r="AD23" s="149">
        <f t="shared" si="7"/>
        <v>190009</v>
      </c>
      <c r="AE23" s="149">
        <f t="shared" si="7"/>
        <v>190010</v>
      </c>
      <c r="AF23" s="149">
        <f>(AF22&amp;AF21)*1</f>
        <v>190011</v>
      </c>
      <c r="AG23" s="149">
        <f t="shared" si="7"/>
        <v>190012</v>
      </c>
      <c r="AH23" s="149">
        <f aca="true" t="shared" si="8" ref="AH23:BE23">(AH22&amp;AH21)*1</f>
        <v>190101</v>
      </c>
      <c r="AI23" s="149">
        <f t="shared" si="8"/>
        <v>190102</v>
      </c>
      <c r="AJ23" s="149">
        <f t="shared" si="8"/>
        <v>190103</v>
      </c>
      <c r="AK23" s="149">
        <f t="shared" si="8"/>
        <v>190104</v>
      </c>
      <c r="AL23" s="149">
        <f t="shared" si="8"/>
        <v>190105</v>
      </c>
      <c r="AM23" s="149">
        <f t="shared" si="8"/>
        <v>190106</v>
      </c>
      <c r="AN23" s="149">
        <f t="shared" si="8"/>
        <v>190107</v>
      </c>
      <c r="AO23" s="149">
        <f t="shared" si="8"/>
        <v>190108</v>
      </c>
      <c r="AP23" s="149">
        <f t="shared" si="8"/>
        <v>190109</v>
      </c>
      <c r="AQ23" s="149">
        <f t="shared" si="8"/>
        <v>190110</v>
      </c>
      <c r="AR23" s="149">
        <f t="shared" si="8"/>
        <v>190111</v>
      </c>
      <c r="AS23" s="149">
        <f t="shared" si="8"/>
        <v>190112</v>
      </c>
      <c r="AT23" s="149">
        <f t="shared" si="8"/>
        <v>190201</v>
      </c>
      <c r="AU23" s="149">
        <f t="shared" si="8"/>
        <v>190202</v>
      </c>
      <c r="AV23" s="149">
        <f t="shared" si="8"/>
        <v>190203</v>
      </c>
      <c r="AW23" s="149">
        <f t="shared" si="8"/>
        <v>190204</v>
      </c>
      <c r="AX23" s="149">
        <f t="shared" si="8"/>
        <v>190205</v>
      </c>
      <c r="AY23" s="149">
        <f t="shared" si="8"/>
        <v>190206</v>
      </c>
      <c r="AZ23" s="149">
        <f t="shared" si="8"/>
        <v>190207</v>
      </c>
      <c r="BA23" s="149">
        <f t="shared" si="8"/>
        <v>190208</v>
      </c>
      <c r="BB23" s="149">
        <f t="shared" si="8"/>
        <v>190209</v>
      </c>
      <c r="BC23" s="149">
        <f t="shared" si="8"/>
        <v>190210</v>
      </c>
      <c r="BD23" s="149">
        <f t="shared" si="8"/>
        <v>190211</v>
      </c>
      <c r="BE23" s="149">
        <f t="shared" si="8"/>
        <v>190212</v>
      </c>
      <c r="BF23" s="20"/>
      <c r="BG23" s="20"/>
      <c r="BH23" s="20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</row>
    <row r="24" spans="1:78" ht="45.75" customHeight="1">
      <c r="A24" s="56" t="s">
        <v>175</v>
      </c>
      <c r="B24" s="416"/>
      <c r="C24" s="417"/>
      <c r="D24" s="57" t="s">
        <v>201</v>
      </c>
      <c r="E24" s="416"/>
      <c r="F24" s="417"/>
      <c r="G24" s="56" t="s">
        <v>175</v>
      </c>
      <c r="H24" s="416"/>
      <c r="I24" s="417"/>
      <c r="J24" s="57" t="s">
        <v>201</v>
      </c>
      <c r="K24" s="416"/>
      <c r="L24" s="417"/>
      <c r="S24" s="21"/>
      <c r="T24" s="21"/>
      <c r="U24" s="147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20"/>
      <c r="BG24" s="20"/>
      <c r="BH24" s="20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</row>
    <row r="25" spans="1:78" ht="42" customHeight="1">
      <c r="A25" s="56" t="s">
        <v>175</v>
      </c>
      <c r="B25" s="416"/>
      <c r="C25" s="417"/>
      <c r="D25" s="57" t="s">
        <v>201</v>
      </c>
      <c r="E25" s="416"/>
      <c r="F25" s="417"/>
      <c r="G25" s="56" t="s">
        <v>175</v>
      </c>
      <c r="H25" s="416"/>
      <c r="I25" s="417"/>
      <c r="J25" s="57" t="s">
        <v>201</v>
      </c>
      <c r="K25" s="416"/>
      <c r="L25" s="417"/>
      <c r="S25" s="21"/>
      <c r="T25" s="21"/>
      <c r="U25" s="150" t="s">
        <v>9</v>
      </c>
      <c r="V25" s="30">
        <f>(U19&amp;W25)*1</f>
        <v>190001</v>
      </c>
      <c r="W25" s="30" t="str">
        <f>IF(MONTH(K19)&gt;=10,MONTH(K19),0&amp;MONTH(K19))</f>
        <v>01</v>
      </c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 t="str">
        <f>IF(AH$22&gt;$V$25,"pp"," ")</f>
        <v> </v>
      </c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20"/>
      <c r="BG25" s="20"/>
      <c r="BH25" s="20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</row>
    <row r="26" spans="1:78" ht="45" customHeight="1">
      <c r="A26" s="56" t="s">
        <v>175</v>
      </c>
      <c r="B26" s="416"/>
      <c r="C26" s="417"/>
      <c r="D26" s="57" t="s">
        <v>201</v>
      </c>
      <c r="E26" s="416"/>
      <c r="F26" s="417"/>
      <c r="G26" s="56" t="s">
        <v>175</v>
      </c>
      <c r="H26" s="416"/>
      <c r="I26" s="417"/>
      <c r="J26" s="57" t="s">
        <v>201</v>
      </c>
      <c r="K26" s="416"/>
      <c r="L26" s="417"/>
      <c r="S26" s="21"/>
      <c r="T26" s="21"/>
      <c r="U26" s="146"/>
      <c r="V26" s="30"/>
      <c r="W26" s="30" t="str">
        <f>IF(W$23&gt;$V$25,"pp"," ")</f>
        <v>pp</v>
      </c>
      <c r="X26" s="30" t="str">
        <f aca="true" t="shared" si="9" ref="X26:BE26">IF(X$23&gt;$V$25,"pp"," ")</f>
        <v>pp</v>
      </c>
      <c r="Y26" s="30" t="str">
        <f t="shared" si="9"/>
        <v>pp</v>
      </c>
      <c r="Z26" s="30" t="str">
        <f t="shared" si="9"/>
        <v>pp</v>
      </c>
      <c r="AA26" s="30" t="str">
        <f t="shared" si="9"/>
        <v>pp</v>
      </c>
      <c r="AB26" s="30" t="str">
        <f t="shared" si="9"/>
        <v>pp</v>
      </c>
      <c r="AC26" s="30" t="str">
        <f t="shared" si="9"/>
        <v>pp</v>
      </c>
      <c r="AD26" s="30" t="str">
        <f t="shared" si="9"/>
        <v>pp</v>
      </c>
      <c r="AE26" s="30" t="str">
        <f t="shared" si="9"/>
        <v>pp</v>
      </c>
      <c r="AF26" s="30" t="str">
        <f t="shared" si="9"/>
        <v>pp</v>
      </c>
      <c r="AG26" s="30" t="str">
        <f t="shared" si="9"/>
        <v>pp</v>
      </c>
      <c r="AH26" s="30" t="str">
        <f t="shared" si="9"/>
        <v>pp</v>
      </c>
      <c r="AI26" s="30" t="str">
        <f t="shared" si="9"/>
        <v>pp</v>
      </c>
      <c r="AJ26" s="30" t="str">
        <f t="shared" si="9"/>
        <v>pp</v>
      </c>
      <c r="AK26" s="30" t="str">
        <f t="shared" si="9"/>
        <v>pp</v>
      </c>
      <c r="AL26" s="30" t="str">
        <f t="shared" si="9"/>
        <v>pp</v>
      </c>
      <c r="AM26" s="30" t="str">
        <f t="shared" si="9"/>
        <v>pp</v>
      </c>
      <c r="AN26" s="30" t="str">
        <f t="shared" si="9"/>
        <v>pp</v>
      </c>
      <c r="AO26" s="30" t="str">
        <f t="shared" si="9"/>
        <v>pp</v>
      </c>
      <c r="AP26" s="30" t="str">
        <f t="shared" si="9"/>
        <v>pp</v>
      </c>
      <c r="AQ26" s="30" t="str">
        <f t="shared" si="9"/>
        <v>pp</v>
      </c>
      <c r="AR26" s="30" t="str">
        <f t="shared" si="9"/>
        <v>pp</v>
      </c>
      <c r="AS26" s="30" t="str">
        <f t="shared" si="9"/>
        <v>pp</v>
      </c>
      <c r="AT26" s="30" t="str">
        <f t="shared" si="9"/>
        <v>pp</v>
      </c>
      <c r="AU26" s="30" t="str">
        <f t="shared" si="9"/>
        <v>pp</v>
      </c>
      <c r="AV26" s="30" t="str">
        <f t="shared" si="9"/>
        <v>pp</v>
      </c>
      <c r="AW26" s="30" t="str">
        <f t="shared" si="9"/>
        <v>pp</v>
      </c>
      <c r="AX26" s="30" t="str">
        <f t="shared" si="9"/>
        <v>pp</v>
      </c>
      <c r="AY26" s="30" t="str">
        <f t="shared" si="9"/>
        <v>pp</v>
      </c>
      <c r="AZ26" s="30" t="str">
        <f t="shared" si="9"/>
        <v>pp</v>
      </c>
      <c r="BA26" s="30" t="str">
        <f t="shared" si="9"/>
        <v>pp</v>
      </c>
      <c r="BB26" s="30" t="str">
        <f t="shared" si="9"/>
        <v>pp</v>
      </c>
      <c r="BC26" s="30" t="str">
        <f t="shared" si="9"/>
        <v>pp</v>
      </c>
      <c r="BD26" s="30" t="str">
        <f t="shared" si="9"/>
        <v>pp</v>
      </c>
      <c r="BE26" s="30" t="str">
        <f t="shared" si="9"/>
        <v>pp</v>
      </c>
      <c r="BF26" s="20"/>
      <c r="BG26" s="20"/>
      <c r="BH26" s="20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</row>
    <row r="27" spans="1:78" ht="50.25" customHeight="1">
      <c r="A27" s="56" t="s">
        <v>175</v>
      </c>
      <c r="B27" s="416"/>
      <c r="C27" s="417"/>
      <c r="D27" s="57" t="s">
        <v>201</v>
      </c>
      <c r="E27" s="416"/>
      <c r="F27" s="417"/>
      <c r="G27" s="56" t="s">
        <v>175</v>
      </c>
      <c r="H27" s="416"/>
      <c r="I27" s="417"/>
      <c r="J27" s="57" t="s">
        <v>201</v>
      </c>
      <c r="K27" s="416"/>
      <c r="L27" s="417"/>
      <c r="S27" s="21"/>
      <c r="T27" s="21"/>
      <c r="U27" s="146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20"/>
      <c r="BG27" s="20"/>
      <c r="BH27" s="20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</row>
    <row r="28" spans="1:78" ht="46.5" customHeight="1">
      <c r="A28" s="56" t="s">
        <v>175</v>
      </c>
      <c r="B28" s="416"/>
      <c r="C28" s="417"/>
      <c r="D28" s="57" t="s">
        <v>201</v>
      </c>
      <c r="E28" s="416"/>
      <c r="F28" s="417"/>
      <c r="G28" s="56" t="s">
        <v>175</v>
      </c>
      <c r="H28" s="416"/>
      <c r="I28" s="417"/>
      <c r="J28" s="57" t="s">
        <v>201</v>
      </c>
      <c r="K28" s="416"/>
      <c r="L28" s="417"/>
      <c r="S28" s="21"/>
      <c r="T28" s="21"/>
      <c r="U28" s="146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20"/>
      <c r="BG28" s="20"/>
      <c r="BH28" s="20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</row>
    <row r="29" spans="1:78" ht="44.25" customHeight="1">
      <c r="A29" s="56" t="s">
        <v>175</v>
      </c>
      <c r="B29" s="416"/>
      <c r="C29" s="417"/>
      <c r="D29" s="57" t="s">
        <v>201</v>
      </c>
      <c r="E29" s="416"/>
      <c r="F29" s="417"/>
      <c r="G29" s="56" t="s">
        <v>175</v>
      </c>
      <c r="H29" s="416"/>
      <c r="I29" s="417"/>
      <c r="J29" s="57" t="s">
        <v>201</v>
      </c>
      <c r="K29" s="416"/>
      <c r="L29" s="417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</row>
    <row r="30" spans="1:78" ht="41.25" thickBot="1">
      <c r="A30" s="56" t="s">
        <v>175</v>
      </c>
      <c r="B30" s="426"/>
      <c r="C30" s="427"/>
      <c r="D30" s="57" t="s">
        <v>201</v>
      </c>
      <c r="E30" s="426"/>
      <c r="F30" s="427"/>
      <c r="G30" s="56" t="s">
        <v>175</v>
      </c>
      <c r="H30" s="426"/>
      <c r="I30" s="427"/>
      <c r="J30" s="57" t="s">
        <v>201</v>
      </c>
      <c r="K30" s="426"/>
      <c r="L30" s="427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</row>
    <row r="31" spans="1:78" ht="16.5" customHeight="1" thickBot="1">
      <c r="A31" s="484" t="s">
        <v>202</v>
      </c>
      <c r="B31" s="485"/>
      <c r="C31" s="485"/>
      <c r="D31" s="485"/>
      <c r="E31" s="485"/>
      <c r="F31" s="485"/>
      <c r="G31" s="485"/>
      <c r="H31" s="485"/>
      <c r="I31" s="485"/>
      <c r="J31" s="485"/>
      <c r="K31" s="485"/>
      <c r="L31" s="486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</row>
    <row r="32" spans="1:78" ht="42" customHeight="1">
      <c r="A32" s="454" t="s">
        <v>203</v>
      </c>
      <c r="B32" s="455"/>
      <c r="C32" s="455"/>
      <c r="D32" s="455"/>
      <c r="E32" s="455"/>
      <c r="F32" s="456"/>
      <c r="G32" s="428"/>
      <c r="H32" s="429"/>
      <c r="I32" s="429"/>
      <c r="J32" s="429"/>
      <c r="K32" s="429"/>
      <c r="L32" s="430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</row>
    <row r="33" spans="1:78" ht="63.75" customHeight="1">
      <c r="A33" s="405" t="s">
        <v>176</v>
      </c>
      <c r="B33" s="406"/>
      <c r="C33" s="406"/>
      <c r="D33" s="406"/>
      <c r="E33" s="406"/>
      <c r="F33" s="407"/>
      <c r="G33" s="411"/>
      <c r="H33" s="412"/>
      <c r="I33" s="412"/>
      <c r="J33" s="412"/>
      <c r="K33" s="412"/>
      <c r="L33" s="413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</row>
    <row r="34" spans="1:78" ht="30.75" customHeight="1">
      <c r="A34" s="405" t="s">
        <v>177</v>
      </c>
      <c r="B34" s="406"/>
      <c r="C34" s="406"/>
      <c r="D34" s="406"/>
      <c r="E34" s="406"/>
      <c r="F34" s="407"/>
      <c r="G34" s="411"/>
      <c r="H34" s="412"/>
      <c r="I34" s="412"/>
      <c r="J34" s="412"/>
      <c r="K34" s="412"/>
      <c r="L34" s="413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</row>
    <row r="35" spans="1:78" ht="15">
      <c r="A35" s="405" t="s">
        <v>178</v>
      </c>
      <c r="B35" s="406"/>
      <c r="C35" s="406"/>
      <c r="D35" s="406"/>
      <c r="E35" s="406"/>
      <c r="F35" s="407"/>
      <c r="G35" s="408"/>
      <c r="H35" s="409"/>
      <c r="I35" s="409"/>
      <c r="J35" s="409"/>
      <c r="K35" s="409"/>
      <c r="L35" s="410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</row>
    <row r="36" spans="1:78" ht="15">
      <c r="A36" s="405" t="s">
        <v>204</v>
      </c>
      <c r="B36" s="406"/>
      <c r="C36" s="406"/>
      <c r="D36" s="406"/>
      <c r="E36" s="406"/>
      <c r="F36" s="407"/>
      <c r="G36" s="408"/>
      <c r="H36" s="409"/>
      <c r="I36" s="409"/>
      <c r="J36" s="409"/>
      <c r="K36" s="409"/>
      <c r="L36" s="410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</row>
    <row r="37" spans="1:78" ht="15" customHeight="1">
      <c r="A37" s="405" t="s">
        <v>205</v>
      </c>
      <c r="B37" s="406"/>
      <c r="C37" s="406"/>
      <c r="D37" s="406"/>
      <c r="E37" s="406"/>
      <c r="F37" s="407"/>
      <c r="G37" s="421"/>
      <c r="H37" s="422"/>
      <c r="I37" s="422"/>
      <c r="J37" s="422"/>
      <c r="K37" s="422"/>
      <c r="L37" s="423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</row>
    <row r="38" spans="1:78" ht="15">
      <c r="A38" s="434"/>
      <c r="B38" s="435"/>
      <c r="C38" s="435"/>
      <c r="D38" s="436"/>
      <c r="E38" s="424" t="s">
        <v>179</v>
      </c>
      <c r="F38" s="425"/>
      <c r="G38" s="411"/>
      <c r="H38" s="412"/>
      <c r="I38" s="412"/>
      <c r="J38" s="412"/>
      <c r="K38" s="412"/>
      <c r="L38" s="413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</row>
    <row r="39" spans="1:78" ht="14.25" customHeight="1">
      <c r="A39" s="437"/>
      <c r="B39" s="438"/>
      <c r="C39" s="438"/>
      <c r="D39" s="439"/>
      <c r="E39" s="424" t="s">
        <v>180</v>
      </c>
      <c r="F39" s="425"/>
      <c r="G39" s="411"/>
      <c r="H39" s="412"/>
      <c r="I39" s="412"/>
      <c r="J39" s="412"/>
      <c r="K39" s="412"/>
      <c r="L39" s="413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</row>
    <row r="40" spans="1:78" ht="14.25" customHeight="1">
      <c r="A40" s="437"/>
      <c r="B40" s="438"/>
      <c r="C40" s="438"/>
      <c r="D40" s="439"/>
      <c r="E40" s="424" t="s">
        <v>181</v>
      </c>
      <c r="F40" s="425"/>
      <c r="G40" s="411"/>
      <c r="H40" s="412"/>
      <c r="I40" s="412"/>
      <c r="J40" s="412"/>
      <c r="K40" s="412"/>
      <c r="L40" s="413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</row>
    <row r="41" spans="1:78" ht="14.25" customHeight="1">
      <c r="A41" s="437"/>
      <c r="B41" s="438"/>
      <c r="C41" s="438"/>
      <c r="D41" s="439"/>
      <c r="E41" s="424" t="s">
        <v>188</v>
      </c>
      <c r="F41" s="425"/>
      <c r="G41" s="411"/>
      <c r="H41" s="412"/>
      <c r="I41" s="412"/>
      <c r="J41" s="412"/>
      <c r="K41" s="412"/>
      <c r="L41" s="413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</row>
    <row r="42" spans="1:78" ht="14.25" customHeight="1">
      <c r="A42" s="437"/>
      <c r="B42" s="438"/>
      <c r="C42" s="438"/>
      <c r="D42" s="439"/>
      <c r="E42" s="424" t="s">
        <v>189</v>
      </c>
      <c r="F42" s="425"/>
      <c r="G42" s="411"/>
      <c r="H42" s="412"/>
      <c r="I42" s="412"/>
      <c r="J42" s="412"/>
      <c r="K42" s="412"/>
      <c r="L42" s="413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</row>
    <row r="43" spans="1:78" ht="15">
      <c r="A43" s="437"/>
      <c r="B43" s="438"/>
      <c r="C43" s="438"/>
      <c r="D43" s="439"/>
      <c r="E43" s="424" t="s">
        <v>182</v>
      </c>
      <c r="F43" s="425"/>
      <c r="G43" s="408"/>
      <c r="H43" s="409"/>
      <c r="I43" s="409"/>
      <c r="J43" s="409"/>
      <c r="K43" s="409"/>
      <c r="L43" s="410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</row>
    <row r="44" spans="1:78" ht="15">
      <c r="A44" s="437"/>
      <c r="B44" s="438"/>
      <c r="C44" s="438"/>
      <c r="D44" s="439"/>
      <c r="E44" s="424" t="s">
        <v>183</v>
      </c>
      <c r="F44" s="425"/>
      <c r="G44" s="408"/>
      <c r="H44" s="409"/>
      <c r="I44" s="409"/>
      <c r="J44" s="409"/>
      <c r="K44" s="409"/>
      <c r="L44" s="410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</row>
    <row r="45" spans="1:78" ht="14.25" customHeight="1">
      <c r="A45" s="437"/>
      <c r="B45" s="438"/>
      <c r="C45" s="438"/>
      <c r="D45" s="439"/>
      <c r="E45" s="424" t="s">
        <v>184</v>
      </c>
      <c r="F45" s="425"/>
      <c r="G45" s="418"/>
      <c r="H45" s="419"/>
      <c r="I45" s="419"/>
      <c r="J45" s="419"/>
      <c r="K45" s="419"/>
      <c r="L45" s="420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</row>
    <row r="46" spans="1:78" ht="14.25" customHeight="1">
      <c r="A46" s="440"/>
      <c r="B46" s="441"/>
      <c r="C46" s="441"/>
      <c r="D46" s="442"/>
      <c r="E46" s="424" t="s">
        <v>185</v>
      </c>
      <c r="F46" s="425"/>
      <c r="G46" s="418"/>
      <c r="H46" s="419"/>
      <c r="I46" s="419"/>
      <c r="J46" s="419"/>
      <c r="K46" s="419"/>
      <c r="L46" s="420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</row>
    <row r="47" spans="1:78" ht="32.25" customHeight="1">
      <c r="A47" s="405" t="s">
        <v>206</v>
      </c>
      <c r="B47" s="406"/>
      <c r="C47" s="406"/>
      <c r="D47" s="406"/>
      <c r="E47" s="406"/>
      <c r="F47" s="407"/>
      <c r="G47" s="411"/>
      <c r="H47" s="412"/>
      <c r="I47" s="412"/>
      <c r="J47" s="412"/>
      <c r="K47" s="412"/>
      <c r="L47" s="413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</row>
    <row r="48" spans="1:78" ht="15" customHeight="1">
      <c r="A48" s="405" t="s">
        <v>186</v>
      </c>
      <c r="B48" s="406"/>
      <c r="C48" s="406"/>
      <c r="D48" s="406"/>
      <c r="E48" s="406"/>
      <c r="F48" s="407"/>
      <c r="G48" s="411"/>
      <c r="H48" s="412"/>
      <c r="I48" s="412"/>
      <c r="J48" s="412"/>
      <c r="K48" s="412"/>
      <c r="L48" s="413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</row>
    <row r="49" spans="1:78" ht="15" customHeight="1">
      <c r="A49" s="405" t="s">
        <v>187</v>
      </c>
      <c r="B49" s="406"/>
      <c r="C49" s="406"/>
      <c r="D49" s="406"/>
      <c r="E49" s="406"/>
      <c r="F49" s="407"/>
      <c r="G49" s="408"/>
      <c r="H49" s="409"/>
      <c r="I49" s="409"/>
      <c r="J49" s="409"/>
      <c r="K49" s="409"/>
      <c r="L49" s="410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</row>
    <row r="50" spans="1:78" ht="15" customHeight="1">
      <c r="A50" s="405" t="s">
        <v>382</v>
      </c>
      <c r="B50" s="406"/>
      <c r="C50" s="406"/>
      <c r="D50" s="406"/>
      <c r="E50" s="406"/>
      <c r="F50" s="407"/>
      <c r="G50" s="418"/>
      <c r="H50" s="419"/>
      <c r="I50" s="419"/>
      <c r="J50" s="419"/>
      <c r="K50" s="419"/>
      <c r="L50" s="420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</row>
    <row r="51" spans="1:78" ht="15.75" customHeight="1">
      <c r="A51" s="405" t="s">
        <v>207</v>
      </c>
      <c r="B51" s="406"/>
      <c r="C51" s="406"/>
      <c r="D51" s="406"/>
      <c r="E51" s="406"/>
      <c r="F51" s="407"/>
      <c r="G51" s="408"/>
      <c r="H51" s="409"/>
      <c r="I51" s="409"/>
      <c r="J51" s="409"/>
      <c r="K51" s="409"/>
      <c r="L51" s="410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</row>
    <row r="52" spans="1:78" ht="15" customHeight="1">
      <c r="A52" s="405" t="s">
        <v>208</v>
      </c>
      <c r="B52" s="406"/>
      <c r="C52" s="406"/>
      <c r="D52" s="406"/>
      <c r="E52" s="406"/>
      <c r="F52" s="407"/>
      <c r="G52" s="431"/>
      <c r="H52" s="432"/>
      <c r="I52" s="432"/>
      <c r="J52" s="432"/>
      <c r="K52" s="432"/>
      <c r="L52" s="400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</row>
    <row r="53" spans="1:78" ht="15" customHeight="1">
      <c r="A53" s="434"/>
      <c r="B53" s="435"/>
      <c r="C53" s="435"/>
      <c r="D53" s="436"/>
      <c r="E53" s="424" t="s">
        <v>179</v>
      </c>
      <c r="F53" s="425"/>
      <c r="G53" s="411"/>
      <c r="H53" s="412"/>
      <c r="I53" s="412"/>
      <c r="J53" s="412"/>
      <c r="K53" s="412"/>
      <c r="L53" s="413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</row>
    <row r="54" spans="1:78" ht="15" customHeight="1">
      <c r="A54" s="437"/>
      <c r="B54" s="438"/>
      <c r="C54" s="438"/>
      <c r="D54" s="439"/>
      <c r="E54" s="424" t="s">
        <v>180</v>
      </c>
      <c r="F54" s="425"/>
      <c r="G54" s="411"/>
      <c r="H54" s="412"/>
      <c r="I54" s="412"/>
      <c r="J54" s="412"/>
      <c r="K54" s="412"/>
      <c r="L54" s="413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</row>
    <row r="55" spans="1:78" ht="14.25" customHeight="1">
      <c r="A55" s="437"/>
      <c r="B55" s="438"/>
      <c r="C55" s="438"/>
      <c r="D55" s="439"/>
      <c r="E55" s="424" t="s">
        <v>181</v>
      </c>
      <c r="F55" s="425"/>
      <c r="G55" s="411"/>
      <c r="H55" s="412"/>
      <c r="I55" s="412"/>
      <c r="J55" s="412"/>
      <c r="K55" s="412"/>
      <c r="L55" s="413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</row>
    <row r="56" spans="1:78" ht="15" customHeight="1">
      <c r="A56" s="437"/>
      <c r="B56" s="438"/>
      <c r="C56" s="438"/>
      <c r="D56" s="439"/>
      <c r="E56" s="424" t="s">
        <v>188</v>
      </c>
      <c r="F56" s="425"/>
      <c r="G56" s="411"/>
      <c r="H56" s="412"/>
      <c r="I56" s="412"/>
      <c r="J56" s="412"/>
      <c r="K56" s="412"/>
      <c r="L56" s="413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</row>
    <row r="57" spans="1:78" ht="15" customHeight="1">
      <c r="A57" s="440"/>
      <c r="B57" s="441"/>
      <c r="C57" s="441"/>
      <c r="D57" s="442"/>
      <c r="E57" s="424" t="s">
        <v>189</v>
      </c>
      <c r="F57" s="425"/>
      <c r="G57" s="411"/>
      <c r="H57" s="412"/>
      <c r="I57" s="412"/>
      <c r="J57" s="412"/>
      <c r="K57" s="412"/>
      <c r="L57" s="413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</row>
    <row r="58" spans="1:78" ht="15" customHeight="1" thickBot="1">
      <c r="A58" s="405" t="s">
        <v>209</v>
      </c>
      <c r="B58" s="406"/>
      <c r="C58" s="406"/>
      <c r="D58" s="406"/>
      <c r="E58" s="406"/>
      <c r="F58" s="407"/>
      <c r="G58" s="411"/>
      <c r="H58" s="412"/>
      <c r="I58" s="412"/>
      <c r="J58" s="412"/>
      <c r="K58" s="412"/>
      <c r="L58" s="413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</row>
    <row r="59" spans="1:78" ht="15" customHeight="1">
      <c r="A59" s="477" t="s">
        <v>488</v>
      </c>
      <c r="B59" s="478"/>
      <c r="C59" s="478"/>
      <c r="D59" s="478"/>
      <c r="E59" s="478"/>
      <c r="F59" s="479"/>
      <c r="G59" s="428"/>
      <c r="H59" s="429"/>
      <c r="I59" s="429"/>
      <c r="J59" s="429"/>
      <c r="K59" s="429"/>
      <c r="L59" s="430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</row>
    <row r="60" spans="1:78" ht="15" customHeight="1">
      <c r="A60" s="477" t="s">
        <v>489</v>
      </c>
      <c r="B60" s="478"/>
      <c r="C60" s="478"/>
      <c r="D60" s="478"/>
      <c r="E60" s="478"/>
      <c r="F60" s="479"/>
      <c r="G60" s="411"/>
      <c r="H60" s="412"/>
      <c r="I60" s="412"/>
      <c r="J60" s="412"/>
      <c r="K60" s="412"/>
      <c r="L60" s="413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</row>
    <row r="61" spans="1:78" ht="15" customHeight="1">
      <c r="A61" s="477" t="s">
        <v>490</v>
      </c>
      <c r="B61" s="478"/>
      <c r="C61" s="478"/>
      <c r="D61" s="478"/>
      <c r="E61" s="478"/>
      <c r="F61" s="479"/>
      <c r="G61" s="411"/>
      <c r="H61" s="412"/>
      <c r="I61" s="412"/>
      <c r="J61" s="412"/>
      <c r="K61" s="412"/>
      <c r="L61" s="413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</row>
    <row r="62" spans="1:78" ht="15" customHeight="1">
      <c r="A62" s="477" t="s">
        <v>491</v>
      </c>
      <c r="B62" s="478"/>
      <c r="C62" s="478"/>
      <c r="D62" s="478"/>
      <c r="E62" s="478"/>
      <c r="F62" s="479"/>
      <c r="G62" s="408"/>
      <c r="H62" s="409"/>
      <c r="I62" s="409"/>
      <c r="J62" s="409"/>
      <c r="K62" s="409"/>
      <c r="L62" s="410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</row>
    <row r="63" spans="1:78" ht="15" customHeight="1">
      <c r="A63" s="477" t="s">
        <v>492</v>
      </c>
      <c r="B63" s="478"/>
      <c r="C63" s="478"/>
      <c r="D63" s="478"/>
      <c r="E63" s="478"/>
      <c r="F63" s="479"/>
      <c r="G63" s="408"/>
      <c r="H63" s="409"/>
      <c r="I63" s="409"/>
      <c r="J63" s="409"/>
      <c r="K63" s="409"/>
      <c r="L63" s="410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</row>
    <row r="64" spans="1:78" ht="15" customHeight="1">
      <c r="A64" s="477" t="s">
        <v>493</v>
      </c>
      <c r="B64" s="478"/>
      <c r="C64" s="478"/>
      <c r="D64" s="478"/>
      <c r="E64" s="478"/>
      <c r="F64" s="479"/>
      <c r="G64" s="487"/>
      <c r="H64" s="488"/>
      <c r="I64" s="488"/>
      <c r="J64" s="488"/>
      <c r="K64" s="488"/>
      <c r="L64" s="489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</row>
    <row r="65" spans="1:78" ht="15" customHeight="1">
      <c r="A65" s="490"/>
      <c r="B65" s="491"/>
      <c r="C65" s="491"/>
      <c r="D65" s="492"/>
      <c r="E65" s="475" t="s">
        <v>179</v>
      </c>
      <c r="F65" s="476"/>
      <c r="G65" s="411"/>
      <c r="H65" s="412"/>
      <c r="I65" s="412"/>
      <c r="J65" s="412"/>
      <c r="K65" s="412"/>
      <c r="L65" s="413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</row>
    <row r="66" spans="1:78" ht="15" customHeight="1">
      <c r="A66" s="493"/>
      <c r="B66" s="494"/>
      <c r="C66" s="494"/>
      <c r="D66" s="495"/>
      <c r="E66" s="475" t="s">
        <v>180</v>
      </c>
      <c r="F66" s="476"/>
      <c r="G66" s="411"/>
      <c r="H66" s="412"/>
      <c r="I66" s="412"/>
      <c r="J66" s="412"/>
      <c r="K66" s="412"/>
      <c r="L66" s="413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</row>
    <row r="67" spans="1:78" ht="15" customHeight="1">
      <c r="A67" s="493"/>
      <c r="B67" s="494"/>
      <c r="C67" s="494"/>
      <c r="D67" s="495"/>
      <c r="E67" s="475" t="s">
        <v>181</v>
      </c>
      <c r="F67" s="476"/>
      <c r="G67" s="411"/>
      <c r="H67" s="412"/>
      <c r="I67" s="412"/>
      <c r="J67" s="412"/>
      <c r="K67" s="412"/>
      <c r="L67" s="413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</row>
    <row r="68" spans="1:78" ht="15" customHeight="1">
      <c r="A68" s="493"/>
      <c r="B68" s="494"/>
      <c r="C68" s="494"/>
      <c r="D68" s="495"/>
      <c r="E68" s="475" t="s">
        <v>188</v>
      </c>
      <c r="F68" s="476"/>
      <c r="G68" s="411"/>
      <c r="H68" s="412"/>
      <c r="I68" s="412"/>
      <c r="J68" s="412"/>
      <c r="K68" s="412"/>
      <c r="L68" s="413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</row>
    <row r="69" spans="1:78" ht="15" customHeight="1">
      <c r="A69" s="493"/>
      <c r="B69" s="494"/>
      <c r="C69" s="494"/>
      <c r="D69" s="495"/>
      <c r="E69" s="475" t="s">
        <v>189</v>
      </c>
      <c r="F69" s="476"/>
      <c r="G69" s="411"/>
      <c r="H69" s="412"/>
      <c r="I69" s="412"/>
      <c r="J69" s="412"/>
      <c r="K69" s="412"/>
      <c r="L69" s="413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</row>
    <row r="70" spans="1:78" ht="15" customHeight="1">
      <c r="A70" s="493"/>
      <c r="B70" s="494"/>
      <c r="C70" s="494"/>
      <c r="D70" s="495"/>
      <c r="E70" s="475" t="s">
        <v>182</v>
      </c>
      <c r="F70" s="476"/>
      <c r="G70" s="408"/>
      <c r="H70" s="409"/>
      <c r="I70" s="409"/>
      <c r="J70" s="409"/>
      <c r="K70" s="409"/>
      <c r="L70" s="410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</row>
    <row r="71" spans="1:78" ht="15" customHeight="1">
      <c r="A71" s="493"/>
      <c r="B71" s="494"/>
      <c r="C71" s="494"/>
      <c r="D71" s="495"/>
      <c r="E71" s="475" t="s">
        <v>183</v>
      </c>
      <c r="F71" s="476"/>
      <c r="G71" s="408"/>
      <c r="H71" s="409"/>
      <c r="I71" s="409"/>
      <c r="J71" s="409"/>
      <c r="K71" s="409"/>
      <c r="L71" s="410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</row>
    <row r="72" spans="1:78" ht="15" customHeight="1">
      <c r="A72" s="493"/>
      <c r="B72" s="494"/>
      <c r="C72" s="494"/>
      <c r="D72" s="495"/>
      <c r="E72" s="475" t="s">
        <v>184</v>
      </c>
      <c r="F72" s="476"/>
      <c r="G72" s="418"/>
      <c r="H72" s="419"/>
      <c r="I72" s="419"/>
      <c r="J72" s="419"/>
      <c r="K72" s="419"/>
      <c r="L72" s="420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</row>
    <row r="73" spans="1:78" ht="15" customHeight="1">
      <c r="A73" s="496"/>
      <c r="B73" s="497"/>
      <c r="C73" s="497"/>
      <c r="D73" s="498"/>
      <c r="E73" s="475" t="s">
        <v>185</v>
      </c>
      <c r="F73" s="476"/>
      <c r="G73" s="418"/>
      <c r="H73" s="419"/>
      <c r="I73" s="419"/>
      <c r="J73" s="419"/>
      <c r="K73" s="419"/>
      <c r="L73" s="420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</row>
    <row r="74" spans="1:78" ht="35.25" customHeight="1">
      <c r="A74" s="477" t="s">
        <v>494</v>
      </c>
      <c r="B74" s="478"/>
      <c r="C74" s="478"/>
      <c r="D74" s="478"/>
      <c r="E74" s="478"/>
      <c r="F74" s="479"/>
      <c r="G74" s="411"/>
      <c r="H74" s="412"/>
      <c r="I74" s="412"/>
      <c r="J74" s="412"/>
      <c r="K74" s="412"/>
      <c r="L74" s="413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</row>
    <row r="75" spans="1:78" ht="15" customHeight="1">
      <c r="A75" s="477" t="s">
        <v>495</v>
      </c>
      <c r="B75" s="478"/>
      <c r="C75" s="478"/>
      <c r="D75" s="478"/>
      <c r="E75" s="478"/>
      <c r="F75" s="479"/>
      <c r="G75" s="411"/>
      <c r="H75" s="412"/>
      <c r="I75" s="412"/>
      <c r="J75" s="412"/>
      <c r="K75" s="412"/>
      <c r="L75" s="413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</row>
    <row r="76" spans="1:78" ht="15" customHeight="1">
      <c r="A76" s="44"/>
      <c r="B76" s="45"/>
      <c r="C76" s="45"/>
      <c r="D76" s="45"/>
      <c r="E76" s="45"/>
      <c r="F76" s="45"/>
      <c r="G76" s="44"/>
      <c r="H76" s="45"/>
      <c r="I76" s="45"/>
      <c r="J76" s="45"/>
      <c r="K76" s="45"/>
      <c r="L76" s="45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</row>
    <row r="77" spans="1:78" ht="15" customHeight="1">
      <c r="A77" s="44"/>
      <c r="B77" s="45"/>
      <c r="C77" s="45"/>
      <c r="D77" s="45"/>
      <c r="E77" s="45"/>
      <c r="F77" s="45"/>
      <c r="G77" s="44"/>
      <c r="H77" s="45"/>
      <c r="I77" s="45"/>
      <c r="J77" s="45"/>
      <c r="K77" s="45"/>
      <c r="L77" s="45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</row>
    <row r="78" spans="1:78" ht="15" customHeight="1">
      <c r="A78" s="44"/>
      <c r="B78" s="45"/>
      <c r="C78" s="45"/>
      <c r="D78" s="45"/>
      <c r="E78" s="45"/>
      <c r="F78" s="45"/>
      <c r="G78" s="44"/>
      <c r="H78" s="45"/>
      <c r="I78" s="45"/>
      <c r="J78" s="45"/>
      <c r="K78" s="45"/>
      <c r="L78" s="45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</row>
    <row r="79" spans="1:78" ht="15" customHeight="1">
      <c r="A79" s="44"/>
      <c r="B79" s="45"/>
      <c r="C79" s="45"/>
      <c r="D79" s="45"/>
      <c r="E79" s="45"/>
      <c r="F79" s="45"/>
      <c r="G79" s="44"/>
      <c r="H79" s="45"/>
      <c r="I79" s="45"/>
      <c r="J79" s="45"/>
      <c r="K79" s="45"/>
      <c r="L79" s="45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</row>
    <row r="80" spans="1:78" ht="15" customHeight="1">
      <c r="A80" s="44"/>
      <c r="B80" s="45"/>
      <c r="C80" s="45"/>
      <c r="D80" s="45"/>
      <c r="E80" s="45"/>
      <c r="F80" s="45"/>
      <c r="G80" s="44"/>
      <c r="H80" s="45"/>
      <c r="I80" s="45"/>
      <c r="J80" s="45"/>
      <c r="K80" s="45"/>
      <c r="L80" s="45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</row>
    <row r="81" spans="1:78" ht="15" customHeight="1">
      <c r="A81" s="44"/>
      <c r="B81" s="45"/>
      <c r="C81" s="45"/>
      <c r="D81" s="45"/>
      <c r="E81" s="45"/>
      <c r="F81" s="45"/>
      <c r="G81" s="44"/>
      <c r="H81" s="45"/>
      <c r="I81" s="45"/>
      <c r="J81" s="45"/>
      <c r="K81" s="45"/>
      <c r="L81" s="45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</row>
    <row r="82" spans="1:78" ht="15" customHeight="1">
      <c r="A82" s="44"/>
      <c r="B82" s="45"/>
      <c r="C82" s="45"/>
      <c r="D82" s="45"/>
      <c r="E82" s="45"/>
      <c r="F82" s="45"/>
      <c r="G82" s="44"/>
      <c r="H82" s="45"/>
      <c r="I82" s="45"/>
      <c r="J82" s="45"/>
      <c r="K82" s="45"/>
      <c r="L82" s="45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</row>
    <row r="83" spans="1:78" ht="15" customHeight="1">
      <c r="A83" s="44"/>
      <c r="B83" s="45"/>
      <c r="C83" s="45"/>
      <c r="D83" s="45"/>
      <c r="E83" s="45"/>
      <c r="F83" s="45"/>
      <c r="G83" s="44"/>
      <c r="H83" s="45"/>
      <c r="I83" s="45"/>
      <c r="J83" s="45"/>
      <c r="K83" s="45"/>
      <c r="L83" s="45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</row>
    <row r="84" spans="1:78" ht="15" customHeight="1">
      <c r="A84" s="44"/>
      <c r="B84" s="45"/>
      <c r="C84" s="45"/>
      <c r="D84" s="45"/>
      <c r="E84" s="45"/>
      <c r="F84" s="45"/>
      <c r="G84" s="44"/>
      <c r="H84" s="45"/>
      <c r="I84" s="45"/>
      <c r="J84" s="45"/>
      <c r="K84" s="45"/>
      <c r="L84" s="45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</row>
    <row r="85" spans="1:78" ht="15" customHeight="1">
      <c r="A85" s="44"/>
      <c r="B85" s="45"/>
      <c r="C85" s="45"/>
      <c r="D85" s="45"/>
      <c r="E85" s="45"/>
      <c r="F85" s="45"/>
      <c r="G85" s="44"/>
      <c r="H85" s="45"/>
      <c r="I85" s="45"/>
      <c r="J85" s="45"/>
      <c r="K85" s="45"/>
      <c r="L85" s="45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</row>
    <row r="86" spans="1:78" ht="15" customHeight="1">
      <c r="A86" s="44"/>
      <c r="B86" s="45"/>
      <c r="C86" s="45"/>
      <c r="D86" s="45"/>
      <c r="E86" s="45"/>
      <c r="F86" s="45"/>
      <c r="G86" s="44"/>
      <c r="H86" s="45"/>
      <c r="I86" s="45"/>
      <c r="J86" s="45"/>
      <c r="K86" s="45"/>
      <c r="L86" s="45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</row>
    <row r="87" spans="1:78" ht="15" customHeight="1">
      <c r="A87" s="44"/>
      <c r="B87" s="45"/>
      <c r="C87" s="45"/>
      <c r="D87" s="45"/>
      <c r="E87" s="45"/>
      <c r="F87" s="45"/>
      <c r="G87" s="44"/>
      <c r="H87" s="45"/>
      <c r="I87" s="45"/>
      <c r="J87" s="45"/>
      <c r="K87" s="45"/>
      <c r="L87" s="45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</row>
    <row r="88" spans="1:78" ht="15" customHeight="1">
      <c r="A88" s="44"/>
      <c r="B88" s="45"/>
      <c r="C88" s="45"/>
      <c r="D88" s="45"/>
      <c r="E88" s="45"/>
      <c r="F88" s="45"/>
      <c r="G88" s="44"/>
      <c r="H88" s="45"/>
      <c r="I88" s="45"/>
      <c r="J88" s="45"/>
      <c r="K88" s="45"/>
      <c r="L88" s="45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</row>
    <row r="89" spans="1:78" ht="15" customHeight="1">
      <c r="A89" s="44"/>
      <c r="B89" s="45"/>
      <c r="C89" s="45"/>
      <c r="D89" s="45"/>
      <c r="E89" s="45"/>
      <c r="F89" s="45"/>
      <c r="G89" s="44"/>
      <c r="H89" s="45"/>
      <c r="I89" s="45"/>
      <c r="J89" s="45"/>
      <c r="K89" s="45"/>
      <c r="L89" s="45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</row>
    <row r="90" spans="1:78" ht="15" customHeight="1">
      <c r="A90" s="44"/>
      <c r="B90" s="45"/>
      <c r="C90" s="45"/>
      <c r="D90" s="45"/>
      <c r="E90" s="45"/>
      <c r="F90" s="45"/>
      <c r="G90" s="44"/>
      <c r="H90" s="45"/>
      <c r="I90" s="45"/>
      <c r="J90" s="45"/>
      <c r="K90" s="45"/>
      <c r="L90" s="45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</row>
    <row r="91" spans="1:78" ht="75.75" customHeight="1">
      <c r="A91" s="44"/>
      <c r="B91" s="45"/>
      <c r="C91" s="45"/>
      <c r="D91" s="45"/>
      <c r="E91" s="45"/>
      <c r="F91" s="45"/>
      <c r="G91" s="44"/>
      <c r="H91" s="45"/>
      <c r="I91" s="45"/>
      <c r="J91" s="45"/>
      <c r="K91" s="45"/>
      <c r="L91" s="45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</row>
    <row r="92" spans="1:78" ht="15" customHeight="1">
      <c r="A92" s="44"/>
      <c r="B92" s="45"/>
      <c r="C92" s="45"/>
      <c r="D92" s="45"/>
      <c r="E92" s="45"/>
      <c r="F92" s="45"/>
      <c r="G92" s="44"/>
      <c r="H92" s="45"/>
      <c r="I92" s="45"/>
      <c r="J92" s="45"/>
      <c r="K92" s="45"/>
      <c r="L92" s="45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</row>
    <row r="93" spans="1:78" ht="15" customHeight="1">
      <c r="A93" s="44"/>
      <c r="B93" s="45"/>
      <c r="C93" s="45"/>
      <c r="D93" s="45"/>
      <c r="E93" s="45"/>
      <c r="F93" s="45"/>
      <c r="G93" s="44"/>
      <c r="H93" s="45"/>
      <c r="I93" s="45"/>
      <c r="J93" s="45"/>
      <c r="K93" s="45"/>
      <c r="L93" s="45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</row>
    <row r="94" spans="1:78" ht="15" customHeight="1">
      <c r="A94" s="44"/>
      <c r="B94" s="45"/>
      <c r="C94" s="45"/>
      <c r="D94" s="45"/>
      <c r="E94" s="45"/>
      <c r="F94" s="45"/>
      <c r="G94" s="44"/>
      <c r="H94" s="45"/>
      <c r="I94" s="45"/>
      <c r="J94" s="45"/>
      <c r="K94" s="45"/>
      <c r="L94" s="45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</row>
    <row r="95" spans="1:78" ht="15" customHeight="1">
      <c r="A95" s="44"/>
      <c r="B95" s="45"/>
      <c r="C95" s="45"/>
      <c r="D95" s="45"/>
      <c r="E95" s="45"/>
      <c r="F95" s="45"/>
      <c r="G95" s="44"/>
      <c r="H95" s="45"/>
      <c r="I95" s="45"/>
      <c r="J95" s="45"/>
      <c r="K95" s="45"/>
      <c r="L95" s="45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</row>
    <row r="96" spans="1:78" ht="15" customHeight="1">
      <c r="A96" s="44"/>
      <c r="B96" s="45"/>
      <c r="C96" s="45"/>
      <c r="D96" s="45"/>
      <c r="E96" s="45"/>
      <c r="F96" s="45"/>
      <c r="G96" s="44"/>
      <c r="H96" s="45"/>
      <c r="I96" s="45"/>
      <c r="J96" s="45"/>
      <c r="K96" s="45"/>
      <c r="L96" s="45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</row>
    <row r="97" spans="1:78" ht="15" customHeight="1">
      <c r="A97" s="44"/>
      <c r="B97" s="45"/>
      <c r="C97" s="45"/>
      <c r="D97" s="45"/>
      <c r="E97" s="45"/>
      <c r="F97" s="45"/>
      <c r="G97" s="44"/>
      <c r="H97" s="45"/>
      <c r="I97" s="45"/>
      <c r="J97" s="45"/>
      <c r="K97" s="45"/>
      <c r="L97" s="45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</row>
    <row r="98" spans="1:78" ht="15" customHeight="1">
      <c r="A98" s="44"/>
      <c r="B98" s="45"/>
      <c r="C98" s="45"/>
      <c r="D98" s="45"/>
      <c r="E98" s="45"/>
      <c r="F98" s="45"/>
      <c r="G98" s="44"/>
      <c r="H98" s="45"/>
      <c r="I98" s="45"/>
      <c r="J98" s="45"/>
      <c r="K98" s="45"/>
      <c r="L98" s="45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</row>
    <row r="99" spans="1:78" ht="15" customHeight="1">
      <c r="A99" s="44"/>
      <c r="B99" s="45"/>
      <c r="C99" s="45"/>
      <c r="D99" s="45"/>
      <c r="E99" s="45"/>
      <c r="F99" s="45"/>
      <c r="G99" s="44"/>
      <c r="H99" s="45"/>
      <c r="I99" s="45"/>
      <c r="J99" s="45"/>
      <c r="K99" s="45"/>
      <c r="L99" s="45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</row>
    <row r="100" spans="1:78" ht="15" customHeight="1">
      <c r="A100" s="44"/>
      <c r="B100" s="45"/>
      <c r="C100" s="45"/>
      <c r="D100" s="45"/>
      <c r="E100" s="45"/>
      <c r="F100" s="45"/>
      <c r="G100" s="44"/>
      <c r="H100" s="45"/>
      <c r="I100" s="45"/>
      <c r="J100" s="45"/>
      <c r="K100" s="45"/>
      <c r="L100" s="45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</row>
    <row r="101" spans="1:78" ht="15" customHeight="1">
      <c r="A101" s="44"/>
      <c r="B101" s="45"/>
      <c r="C101" s="45"/>
      <c r="D101" s="45"/>
      <c r="E101" s="45"/>
      <c r="F101" s="45"/>
      <c r="G101" s="44"/>
      <c r="H101" s="45"/>
      <c r="I101" s="45"/>
      <c r="J101" s="45"/>
      <c r="K101" s="45"/>
      <c r="L101" s="45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</row>
    <row r="102" spans="1:78" ht="15" customHeight="1">
      <c r="A102" s="24"/>
      <c r="B102" s="23"/>
      <c r="C102" s="23"/>
      <c r="D102" s="23"/>
      <c r="E102" s="23"/>
      <c r="F102" s="23"/>
      <c r="G102" s="24"/>
      <c r="H102" s="23"/>
      <c r="I102" s="23"/>
      <c r="J102" s="23"/>
      <c r="K102" s="23"/>
      <c r="L102" s="23"/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128"/>
      <c r="BC102" s="128"/>
      <c r="BD102" s="128"/>
      <c r="BE102" s="12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</row>
    <row r="103" spans="1:78" ht="15" customHeight="1">
      <c r="A103" s="24"/>
      <c r="B103" s="23"/>
      <c r="C103" s="23"/>
      <c r="D103" s="23"/>
      <c r="E103" s="23"/>
      <c r="F103" s="23"/>
      <c r="G103" s="24"/>
      <c r="H103" s="23"/>
      <c r="I103" s="23"/>
      <c r="J103" s="23"/>
      <c r="K103" s="23"/>
      <c r="L103" s="23"/>
      <c r="AS103" s="128"/>
      <c r="AT103" s="128"/>
      <c r="AU103" s="128"/>
      <c r="AV103" s="128"/>
      <c r="AW103" s="128"/>
      <c r="AX103" s="128"/>
      <c r="AY103" s="128"/>
      <c r="AZ103" s="128"/>
      <c r="BA103" s="128"/>
      <c r="BB103" s="128"/>
      <c r="BC103" s="128"/>
      <c r="BD103" s="128"/>
      <c r="BE103" s="12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</row>
    <row r="104" spans="1:78" ht="15" customHeight="1">
      <c r="A104" s="24"/>
      <c r="B104" s="23"/>
      <c r="C104" s="23"/>
      <c r="D104" s="23"/>
      <c r="E104" s="23"/>
      <c r="F104" s="23"/>
      <c r="G104" s="24"/>
      <c r="H104" s="23"/>
      <c r="I104" s="23"/>
      <c r="J104" s="23"/>
      <c r="K104" s="23"/>
      <c r="L104" s="23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</row>
    <row r="105" spans="1:78" ht="15" customHeight="1">
      <c r="A105" s="24"/>
      <c r="B105" s="23"/>
      <c r="C105" s="23"/>
      <c r="D105" s="23"/>
      <c r="E105" s="23"/>
      <c r="F105" s="23"/>
      <c r="G105" s="24"/>
      <c r="H105" s="23"/>
      <c r="I105" s="23"/>
      <c r="J105" s="23"/>
      <c r="K105" s="23"/>
      <c r="L105" s="23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</row>
    <row r="106" spans="1:78" ht="15" customHeight="1">
      <c r="A106" s="24"/>
      <c r="B106" s="23"/>
      <c r="C106" s="23"/>
      <c r="D106" s="23"/>
      <c r="E106" s="23"/>
      <c r="F106" s="23"/>
      <c r="G106" s="24"/>
      <c r="H106" s="23"/>
      <c r="I106" s="23"/>
      <c r="J106" s="23"/>
      <c r="K106" s="23"/>
      <c r="L106" s="23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</row>
    <row r="107" spans="1:78" ht="15" customHeight="1">
      <c r="A107" s="25"/>
      <c r="B107" s="26"/>
      <c r="C107" s="25"/>
      <c r="D107" s="25"/>
      <c r="E107" s="25"/>
      <c r="F107" s="25"/>
      <c r="G107" s="27"/>
      <c r="H107" s="25"/>
      <c r="I107" s="25"/>
      <c r="J107" s="25"/>
      <c r="K107" s="25"/>
      <c r="L107" s="25"/>
      <c r="AS107" s="128"/>
      <c r="AT107" s="128"/>
      <c r="AU107" s="128"/>
      <c r="AV107" s="128"/>
      <c r="AW107" s="128"/>
      <c r="AX107" s="128"/>
      <c r="AY107" s="128"/>
      <c r="AZ107" s="128"/>
      <c r="BA107" s="128"/>
      <c r="BB107" s="128"/>
      <c r="BC107" s="128"/>
      <c r="BD107" s="128"/>
      <c r="BE107" s="12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</row>
    <row r="108" spans="1:78" ht="75.75" customHeight="1">
      <c r="A108" s="25"/>
      <c r="B108" s="26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</row>
    <row r="109" spans="1:78" ht="15" customHeight="1">
      <c r="A109" s="25"/>
      <c r="B109" s="26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AS109" s="128"/>
      <c r="AT109" s="128"/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</row>
    <row r="110" spans="1:78" ht="15" customHeight="1">
      <c r="A110" s="25"/>
      <c r="B110" s="26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AS110" s="128"/>
      <c r="AT110" s="128"/>
      <c r="AU110" s="128"/>
      <c r="AV110" s="128"/>
      <c r="AW110" s="128"/>
      <c r="AX110" s="128"/>
      <c r="AY110" s="128"/>
      <c r="AZ110" s="128"/>
      <c r="BA110" s="128"/>
      <c r="BB110" s="128"/>
      <c r="BC110" s="128"/>
      <c r="BD110" s="128"/>
      <c r="BE110" s="12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</row>
    <row r="111" spans="1:78" ht="15" customHeight="1">
      <c r="A111" s="25"/>
      <c r="B111" s="26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AS111" s="128"/>
      <c r="AT111" s="128"/>
      <c r="AU111" s="128"/>
      <c r="AV111" s="128"/>
      <c r="AW111" s="128"/>
      <c r="AX111" s="128"/>
      <c r="AY111" s="128"/>
      <c r="AZ111" s="128"/>
      <c r="BA111" s="128"/>
      <c r="BB111" s="128"/>
      <c r="BC111" s="128"/>
      <c r="BD111" s="128"/>
      <c r="BE111" s="12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</row>
    <row r="112" spans="1:78" ht="15" customHeight="1">
      <c r="A112" s="25"/>
      <c r="B112" s="26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AS112" s="128"/>
      <c r="AT112" s="128"/>
      <c r="AU112" s="128"/>
      <c r="AV112" s="128"/>
      <c r="AW112" s="128"/>
      <c r="AX112" s="128"/>
      <c r="AY112" s="128"/>
      <c r="AZ112" s="128"/>
      <c r="BA112" s="128"/>
      <c r="BB112" s="128"/>
      <c r="BC112" s="128"/>
      <c r="BD112" s="128"/>
      <c r="BE112" s="12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</row>
    <row r="113" spans="1:78" ht="15" customHeight="1">
      <c r="A113" s="25"/>
      <c r="B113" s="26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AS113" s="128"/>
      <c r="AT113" s="128"/>
      <c r="AU113" s="128"/>
      <c r="AV113" s="128"/>
      <c r="AW113" s="128"/>
      <c r="AX113" s="128"/>
      <c r="AY113" s="128"/>
      <c r="AZ113" s="128"/>
      <c r="BA113" s="128"/>
      <c r="BB113" s="128"/>
      <c r="BC113" s="128"/>
      <c r="BD113" s="128"/>
      <c r="BE113" s="12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</row>
    <row r="114" spans="1:78" ht="15" customHeight="1">
      <c r="A114" s="25"/>
      <c r="B114" s="26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AS114" s="128"/>
      <c r="AT114" s="128"/>
      <c r="AU114" s="128"/>
      <c r="AV114" s="128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</row>
    <row r="115" spans="1:78" ht="15" customHeight="1">
      <c r="A115" s="25"/>
      <c r="B115" s="26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AS115" s="128"/>
      <c r="AT115" s="128"/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</row>
    <row r="116" spans="1:78" ht="15" customHeight="1">
      <c r="A116" s="25"/>
      <c r="B116" s="26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AS116" s="128"/>
      <c r="AT116" s="128"/>
      <c r="AU116" s="128"/>
      <c r="AV116" s="128"/>
      <c r="AW116" s="128"/>
      <c r="AX116" s="128"/>
      <c r="AY116" s="128"/>
      <c r="AZ116" s="128"/>
      <c r="BA116" s="128"/>
      <c r="BB116" s="128"/>
      <c r="BC116" s="128"/>
      <c r="BD116" s="128"/>
      <c r="BE116" s="12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</row>
    <row r="117" spans="1:78" ht="15" customHeight="1">
      <c r="A117" s="25"/>
      <c r="B117" s="26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AS117" s="128"/>
      <c r="AT117" s="128"/>
      <c r="AU117" s="128"/>
      <c r="AV117" s="128"/>
      <c r="AW117" s="128"/>
      <c r="AX117" s="128"/>
      <c r="AY117" s="128"/>
      <c r="AZ117" s="128"/>
      <c r="BA117" s="128"/>
      <c r="BB117" s="128"/>
      <c r="BC117" s="128"/>
      <c r="BD117" s="128"/>
      <c r="BE117" s="12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</row>
    <row r="118" spans="1:78" ht="15" customHeight="1">
      <c r="A118" s="25"/>
      <c r="B118" s="26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AS118" s="128"/>
      <c r="AT118" s="128"/>
      <c r="AU118" s="128"/>
      <c r="AV118" s="128"/>
      <c r="AW118" s="128"/>
      <c r="AX118" s="128"/>
      <c r="AY118" s="128"/>
      <c r="AZ118" s="128"/>
      <c r="BA118" s="128"/>
      <c r="BB118" s="128"/>
      <c r="BC118" s="128"/>
      <c r="BD118" s="128"/>
      <c r="BE118" s="12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</row>
    <row r="119" spans="1:78" ht="15" customHeight="1">
      <c r="A119" s="25"/>
      <c r="B119" s="26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AS119" s="128"/>
      <c r="AT119" s="128"/>
      <c r="AU119" s="128"/>
      <c r="AV119" s="128"/>
      <c r="AW119" s="128"/>
      <c r="AX119" s="128"/>
      <c r="AY119" s="128"/>
      <c r="AZ119" s="128"/>
      <c r="BA119" s="128"/>
      <c r="BB119" s="128"/>
      <c r="BC119" s="128"/>
      <c r="BD119" s="128"/>
      <c r="BE119" s="12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</row>
    <row r="120" spans="1:78" ht="15" customHeight="1">
      <c r="A120" s="25"/>
      <c r="B120" s="26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AS120" s="128"/>
      <c r="AT120" s="128"/>
      <c r="AU120" s="128"/>
      <c r="AV120" s="128"/>
      <c r="AW120" s="128"/>
      <c r="AX120" s="128"/>
      <c r="AY120" s="128"/>
      <c r="AZ120" s="128"/>
      <c r="BA120" s="128"/>
      <c r="BB120" s="128"/>
      <c r="BC120" s="128"/>
      <c r="BD120" s="128"/>
      <c r="BE120" s="12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</row>
    <row r="121" spans="1:78" ht="15" customHeight="1">
      <c r="A121" s="25"/>
      <c r="B121" s="26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AS121" s="128"/>
      <c r="AT121" s="128"/>
      <c r="AU121" s="128"/>
      <c r="AV121" s="128"/>
      <c r="AW121" s="128"/>
      <c r="AX121" s="128"/>
      <c r="AY121" s="128"/>
      <c r="AZ121" s="128"/>
      <c r="BA121" s="128"/>
      <c r="BB121" s="128"/>
      <c r="BC121" s="128"/>
      <c r="BD121" s="128"/>
      <c r="BE121" s="12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</row>
    <row r="122" spans="1:78" ht="15" customHeight="1">
      <c r="A122" s="25"/>
      <c r="B122" s="26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AS122" s="128"/>
      <c r="AT122" s="128"/>
      <c r="AU122" s="128"/>
      <c r="AV122" s="128"/>
      <c r="AW122" s="128"/>
      <c r="AX122" s="128"/>
      <c r="AY122" s="128"/>
      <c r="AZ122" s="128"/>
      <c r="BA122" s="128"/>
      <c r="BB122" s="128"/>
      <c r="BC122" s="128"/>
      <c r="BD122" s="128"/>
      <c r="BE122" s="12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</row>
    <row r="123" spans="1:78" ht="15" customHeight="1">
      <c r="A123" s="25"/>
      <c r="B123" s="26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AS123" s="128"/>
      <c r="AT123" s="128"/>
      <c r="AU123" s="128"/>
      <c r="AV123" s="128"/>
      <c r="AW123" s="128"/>
      <c r="AX123" s="128"/>
      <c r="AY123" s="128"/>
      <c r="AZ123" s="128"/>
      <c r="BA123" s="128"/>
      <c r="BB123" s="128"/>
      <c r="BC123" s="128"/>
      <c r="BD123" s="128"/>
      <c r="BE123" s="12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</row>
    <row r="124" spans="1:78" ht="15" customHeight="1">
      <c r="A124" s="25"/>
      <c r="B124" s="26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AS124" s="128"/>
      <c r="AT124" s="128"/>
      <c r="AU124" s="128"/>
      <c r="AV124" s="128"/>
      <c r="AW124" s="128"/>
      <c r="AX124" s="128"/>
      <c r="AY124" s="128"/>
      <c r="AZ124" s="128"/>
      <c r="BA124" s="128"/>
      <c r="BB124" s="128"/>
      <c r="BC124" s="128"/>
      <c r="BD124" s="128"/>
      <c r="BE124" s="12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</row>
    <row r="125" spans="1:78" ht="15" customHeight="1">
      <c r="A125" s="25"/>
      <c r="B125" s="26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AS125" s="128"/>
      <c r="AT125" s="128"/>
      <c r="AU125" s="128"/>
      <c r="AV125" s="128"/>
      <c r="AW125" s="128"/>
      <c r="AX125" s="128"/>
      <c r="AY125" s="128"/>
      <c r="AZ125" s="128"/>
      <c r="BA125" s="128"/>
      <c r="BB125" s="128"/>
      <c r="BC125" s="128"/>
      <c r="BD125" s="128"/>
      <c r="BE125" s="12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</row>
    <row r="126" spans="1:78" ht="15" customHeight="1">
      <c r="A126" s="25"/>
      <c r="B126" s="26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AS126" s="128"/>
      <c r="AT126" s="128"/>
      <c r="AU126" s="128"/>
      <c r="AV126" s="128"/>
      <c r="AW126" s="128"/>
      <c r="AX126" s="128"/>
      <c r="AY126" s="128"/>
      <c r="AZ126" s="128"/>
      <c r="BA126" s="128"/>
      <c r="BB126" s="128"/>
      <c r="BC126" s="128"/>
      <c r="BD126" s="128"/>
      <c r="BE126" s="12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</row>
    <row r="127" spans="1:78" ht="15" customHeight="1">
      <c r="A127" s="25"/>
      <c r="B127" s="26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AS127" s="128"/>
      <c r="AT127" s="128"/>
      <c r="AU127" s="128"/>
      <c r="AV127" s="128"/>
      <c r="AW127" s="128"/>
      <c r="AX127" s="128"/>
      <c r="AY127" s="128"/>
      <c r="AZ127" s="128"/>
      <c r="BA127" s="128"/>
      <c r="BB127" s="128"/>
      <c r="BC127" s="128"/>
      <c r="BD127" s="128"/>
      <c r="BE127" s="12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</row>
    <row r="128" spans="1:78" ht="15" customHeight="1">
      <c r="A128" s="25"/>
      <c r="B128" s="26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AS128" s="128"/>
      <c r="AT128" s="128"/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</row>
    <row r="129" spans="1:78" ht="15" customHeight="1">
      <c r="A129" s="25"/>
      <c r="B129" s="26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AS129" s="128"/>
      <c r="AT129" s="128"/>
      <c r="AU129" s="128"/>
      <c r="AV129" s="128"/>
      <c r="AW129" s="128"/>
      <c r="AX129" s="128"/>
      <c r="AY129" s="128"/>
      <c r="AZ129" s="128"/>
      <c r="BA129" s="128"/>
      <c r="BB129" s="128"/>
      <c r="BC129" s="128"/>
      <c r="BD129" s="128"/>
      <c r="BE129" s="12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</row>
    <row r="130" spans="1:78" ht="15" customHeight="1">
      <c r="A130" s="25"/>
      <c r="B130" s="26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AS130" s="128"/>
      <c r="AT130" s="128"/>
      <c r="AU130" s="128"/>
      <c r="AV130" s="128"/>
      <c r="AW130" s="128"/>
      <c r="AX130" s="128"/>
      <c r="AY130" s="128"/>
      <c r="AZ130" s="128"/>
      <c r="BA130" s="128"/>
      <c r="BB130" s="128"/>
      <c r="BC130" s="128"/>
      <c r="BD130" s="128"/>
      <c r="BE130" s="12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</row>
    <row r="131" spans="1:78" ht="15" customHeight="1">
      <c r="A131" s="27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AS131" s="128"/>
      <c r="AT131" s="128"/>
      <c r="AU131" s="128"/>
      <c r="AV131" s="128"/>
      <c r="AW131" s="128"/>
      <c r="AX131" s="128"/>
      <c r="AY131" s="128"/>
      <c r="AZ131" s="128"/>
      <c r="BA131" s="128"/>
      <c r="BB131" s="128"/>
      <c r="BC131" s="128"/>
      <c r="BD131" s="128"/>
      <c r="BE131" s="12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</row>
    <row r="132" spans="1:78" ht="15" customHeight="1">
      <c r="A132" s="24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AS132" s="128"/>
      <c r="AT132" s="128"/>
      <c r="AU132" s="128"/>
      <c r="AV132" s="128"/>
      <c r="AW132" s="128"/>
      <c r="AX132" s="128"/>
      <c r="AY132" s="128"/>
      <c r="AZ132" s="128"/>
      <c r="BA132" s="128"/>
      <c r="BB132" s="128"/>
      <c r="BC132" s="128"/>
      <c r="BD132" s="128"/>
      <c r="BE132" s="12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</row>
    <row r="133" spans="1:78" ht="15" customHeight="1">
      <c r="A133" s="24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AS133" s="128"/>
      <c r="AT133" s="128"/>
      <c r="AU133" s="128"/>
      <c r="AV133" s="128"/>
      <c r="AW133" s="128"/>
      <c r="AX133" s="128"/>
      <c r="AY133" s="128"/>
      <c r="AZ133" s="128"/>
      <c r="BA133" s="128"/>
      <c r="BB133" s="128"/>
      <c r="BC133" s="128"/>
      <c r="BD133" s="128"/>
      <c r="BE133" s="12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</row>
    <row r="134" spans="1:78" ht="15" customHeight="1">
      <c r="A134" s="24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AS134" s="128"/>
      <c r="AT134" s="128"/>
      <c r="AU134" s="128"/>
      <c r="AV134" s="128"/>
      <c r="AW134" s="128"/>
      <c r="AX134" s="128"/>
      <c r="AY134" s="128"/>
      <c r="AZ134" s="128"/>
      <c r="BA134" s="128"/>
      <c r="BB134" s="128"/>
      <c r="BC134" s="128"/>
      <c r="BD134" s="128"/>
      <c r="BE134" s="12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</row>
    <row r="135" spans="1:78" ht="15" customHeight="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AS135" s="128"/>
      <c r="AT135" s="128"/>
      <c r="AU135" s="128"/>
      <c r="AV135" s="128"/>
      <c r="AW135" s="128"/>
      <c r="AX135" s="128"/>
      <c r="AY135" s="128"/>
      <c r="AZ135" s="128"/>
      <c r="BA135" s="128"/>
      <c r="BB135" s="128"/>
      <c r="BC135" s="128"/>
      <c r="BD135" s="128"/>
      <c r="BE135" s="12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</row>
    <row r="136" spans="1:78" ht="15" customHeight="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AS136" s="128"/>
      <c r="AT136" s="128"/>
      <c r="AU136" s="128"/>
      <c r="AV136" s="128"/>
      <c r="AW136" s="128"/>
      <c r="AX136" s="128"/>
      <c r="AY136" s="128"/>
      <c r="AZ136" s="128"/>
      <c r="BA136" s="128"/>
      <c r="BB136" s="128"/>
      <c r="BC136" s="128"/>
      <c r="BD136" s="128"/>
      <c r="BE136" s="12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</row>
    <row r="137" spans="1:78" ht="15" customHeight="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AS137" s="128"/>
      <c r="AT137" s="128"/>
      <c r="AU137" s="128"/>
      <c r="AV137" s="128"/>
      <c r="AW137" s="128"/>
      <c r="AX137" s="128"/>
      <c r="AY137" s="128"/>
      <c r="AZ137" s="128"/>
      <c r="BA137" s="128"/>
      <c r="BB137" s="128"/>
      <c r="BC137" s="128"/>
      <c r="BD137" s="128"/>
      <c r="BE137" s="12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</row>
    <row r="138" spans="1:78" ht="15" customHeight="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AS138" s="128"/>
      <c r="AT138" s="128"/>
      <c r="AU138" s="128"/>
      <c r="AV138" s="128"/>
      <c r="AW138" s="128"/>
      <c r="AX138" s="128"/>
      <c r="AY138" s="128"/>
      <c r="AZ138" s="128"/>
      <c r="BA138" s="128"/>
      <c r="BB138" s="128"/>
      <c r="BC138" s="128"/>
      <c r="BD138" s="128"/>
      <c r="BE138" s="12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</row>
    <row r="139" spans="1:78" ht="15" customHeight="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AS139" s="128"/>
      <c r="AT139" s="128"/>
      <c r="AU139" s="128"/>
      <c r="AV139" s="128"/>
      <c r="AW139" s="128"/>
      <c r="AX139" s="128"/>
      <c r="AY139" s="128"/>
      <c r="AZ139" s="128"/>
      <c r="BA139" s="128"/>
      <c r="BB139" s="128"/>
      <c r="BC139" s="128"/>
      <c r="BD139" s="128"/>
      <c r="BE139" s="12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</row>
    <row r="140" spans="1:78" ht="15" customHeight="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AS140" s="128"/>
      <c r="AT140" s="128"/>
      <c r="AU140" s="128"/>
      <c r="AV140" s="128"/>
      <c r="AW140" s="128"/>
      <c r="AX140" s="128"/>
      <c r="AY140" s="128"/>
      <c r="AZ140" s="128"/>
      <c r="BA140" s="128"/>
      <c r="BB140" s="128"/>
      <c r="BC140" s="128"/>
      <c r="BD140" s="128"/>
      <c r="BE140" s="12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</row>
    <row r="141" spans="1:78" ht="15" customHeight="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AS141" s="128"/>
      <c r="AT141" s="128"/>
      <c r="AU141" s="128"/>
      <c r="AV141" s="128"/>
      <c r="AW141" s="128"/>
      <c r="AX141" s="128"/>
      <c r="AY141" s="128"/>
      <c r="AZ141" s="128"/>
      <c r="BA141" s="128"/>
      <c r="BB141" s="128"/>
      <c r="BC141" s="128"/>
      <c r="BD141" s="128"/>
      <c r="BE141" s="12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</row>
    <row r="142" spans="1:78" ht="75.75" customHeight="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AS142" s="128"/>
      <c r="AT142" s="128"/>
      <c r="AU142" s="128"/>
      <c r="AV142" s="128"/>
      <c r="AW142" s="128"/>
      <c r="AX142" s="128"/>
      <c r="AY142" s="128"/>
      <c r="AZ142" s="128"/>
      <c r="BA142" s="128"/>
      <c r="BB142" s="128"/>
      <c r="BC142" s="128"/>
      <c r="BD142" s="128"/>
      <c r="BE142" s="12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</row>
    <row r="143" spans="1:78" ht="15" customHeight="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AS143" s="128"/>
      <c r="AT143" s="128"/>
      <c r="AU143" s="128"/>
      <c r="AV143" s="128"/>
      <c r="AW143" s="128"/>
      <c r="AX143" s="128"/>
      <c r="AY143" s="128"/>
      <c r="AZ143" s="128"/>
      <c r="BA143" s="128"/>
      <c r="BB143" s="128"/>
      <c r="BC143" s="128"/>
      <c r="BD143" s="128"/>
      <c r="BE143" s="12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</row>
    <row r="144" spans="1:78" ht="15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AS144" s="128"/>
      <c r="AT144" s="128"/>
      <c r="AU144" s="128"/>
      <c r="AV144" s="128"/>
      <c r="AW144" s="128"/>
      <c r="AX144" s="128"/>
      <c r="AY144" s="128"/>
      <c r="AZ144" s="128"/>
      <c r="BA144" s="128"/>
      <c r="BB144" s="128"/>
      <c r="BC144" s="128"/>
      <c r="BD144" s="128"/>
      <c r="BE144" s="12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</row>
    <row r="145" spans="1:78" ht="15" customHeight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AS145" s="128"/>
      <c r="AT145" s="128"/>
      <c r="AU145" s="128"/>
      <c r="AV145" s="128"/>
      <c r="AW145" s="128"/>
      <c r="AX145" s="128"/>
      <c r="AY145" s="128"/>
      <c r="AZ145" s="128"/>
      <c r="BA145" s="128"/>
      <c r="BB145" s="128"/>
      <c r="BC145" s="128"/>
      <c r="BD145" s="128"/>
      <c r="BE145" s="12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</row>
    <row r="146" spans="1:78" ht="15" customHeight="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AS146" s="128"/>
      <c r="AT146" s="128"/>
      <c r="AU146" s="128"/>
      <c r="AV146" s="128"/>
      <c r="AW146" s="128"/>
      <c r="AX146" s="128"/>
      <c r="AY146" s="128"/>
      <c r="AZ146" s="128"/>
      <c r="BA146" s="128"/>
      <c r="BB146" s="128"/>
      <c r="BC146" s="128"/>
      <c r="BD146" s="128"/>
      <c r="BE146" s="12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</row>
    <row r="147" spans="1:78" ht="12.7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AS147" s="128"/>
      <c r="AT147" s="128"/>
      <c r="AU147" s="128"/>
      <c r="AV147" s="128"/>
      <c r="AW147" s="128"/>
      <c r="AX147" s="128"/>
      <c r="AY147" s="128"/>
      <c r="AZ147" s="128"/>
      <c r="BA147" s="128"/>
      <c r="BB147" s="128"/>
      <c r="BC147" s="128"/>
      <c r="BD147" s="128"/>
      <c r="BE147" s="12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</row>
    <row r="148" spans="1:78" ht="15" customHeight="1">
      <c r="A148" s="197"/>
      <c r="B148" s="197"/>
      <c r="C148" s="197"/>
      <c r="D148" s="23"/>
      <c r="E148" s="23"/>
      <c r="F148" s="23"/>
      <c r="G148" s="23"/>
      <c r="H148" s="23"/>
      <c r="I148" s="23"/>
      <c r="J148" s="23"/>
      <c r="K148" s="23"/>
      <c r="L148" s="23"/>
      <c r="AS148" s="128"/>
      <c r="AT148" s="128"/>
      <c r="AU148" s="128"/>
      <c r="AV148" s="128"/>
      <c r="AW148" s="128"/>
      <c r="AX148" s="128"/>
      <c r="AY148" s="128"/>
      <c r="AZ148" s="128"/>
      <c r="BA148" s="128"/>
      <c r="BB148" s="128"/>
      <c r="BC148" s="128"/>
      <c r="BD148" s="128"/>
      <c r="BE148" s="12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</row>
    <row r="149" spans="1:78" ht="15" customHeight="1">
      <c r="A149" s="197"/>
      <c r="B149" s="197"/>
      <c r="C149" s="197"/>
      <c r="D149" s="23"/>
      <c r="E149" s="23"/>
      <c r="F149" s="23"/>
      <c r="G149" s="23"/>
      <c r="H149" s="23"/>
      <c r="I149" s="23"/>
      <c r="J149" s="23"/>
      <c r="K149" s="23"/>
      <c r="L149" s="23"/>
      <c r="AS149" s="128"/>
      <c r="AT149" s="128"/>
      <c r="AU149" s="128"/>
      <c r="AV149" s="128"/>
      <c r="AW149" s="128"/>
      <c r="AX149" s="128"/>
      <c r="AY149" s="128"/>
      <c r="AZ149" s="128"/>
      <c r="BA149" s="128"/>
      <c r="BB149" s="128"/>
      <c r="BC149" s="128"/>
      <c r="BD149" s="128"/>
      <c r="BE149" s="12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</row>
    <row r="150" spans="1:78" s="1" customFormat="1" ht="12.75">
      <c r="A150" s="197"/>
      <c r="B150" s="197"/>
      <c r="C150" s="197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</row>
    <row r="151" spans="1:78" s="1" customFormat="1" ht="14.25" customHeight="1">
      <c r="A151" s="197"/>
      <c r="B151" s="197"/>
      <c r="C151" s="197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</row>
    <row r="152" spans="1:78" s="1" customFormat="1" ht="14.25" customHeight="1">
      <c r="A152" s="197"/>
      <c r="B152" s="197"/>
      <c r="C152" s="197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</row>
    <row r="153" spans="1:78" s="1" customFormat="1" ht="14.25" customHeight="1">
      <c r="A153" s="197"/>
      <c r="B153" s="197"/>
      <c r="C153" s="197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</row>
    <row r="154" spans="1:78" s="1" customFormat="1" ht="14.25" customHeight="1">
      <c r="A154" s="197"/>
      <c r="B154" s="197"/>
      <c r="C154" s="197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</row>
    <row r="155" spans="1:78" s="1" customFormat="1" ht="12.75">
      <c r="A155" s="197"/>
      <c r="B155" s="197"/>
      <c r="C155" s="197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</row>
    <row r="156" spans="1:78" s="1" customFormat="1" ht="12.75">
      <c r="A156" s="197"/>
      <c r="B156" s="197"/>
      <c r="C156" s="197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</row>
    <row r="157" spans="1:78" s="1" customFormat="1" ht="14.25" customHeight="1">
      <c r="A157" s="197"/>
      <c r="B157" s="197"/>
      <c r="C157" s="197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</row>
    <row r="158" spans="1:78" s="1" customFormat="1" ht="14.25" customHeight="1">
      <c r="A158" s="197"/>
      <c r="B158" s="197"/>
      <c r="C158" s="197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</row>
    <row r="159" spans="1:78" s="1" customFormat="1" ht="15" customHeight="1">
      <c r="A159" s="197"/>
      <c r="B159" s="197"/>
      <c r="C159" s="197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</row>
    <row r="160" spans="1:78" s="1" customFormat="1" ht="15" customHeight="1">
      <c r="A160" s="197"/>
      <c r="B160" s="197"/>
      <c r="C160" s="197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</row>
    <row r="161" spans="1:78" s="1" customFormat="1" ht="12.75">
      <c r="A161" s="197"/>
      <c r="B161" s="197"/>
      <c r="C161" s="197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</row>
    <row r="162" spans="1:78" s="1" customFormat="1" ht="12.75">
      <c r="A162" s="197"/>
      <c r="B162" s="197"/>
      <c r="C162" s="197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</row>
    <row r="163" spans="1:78" s="1" customFormat="1" ht="12.75">
      <c r="A163" s="197"/>
      <c r="B163" s="197"/>
      <c r="C163" s="197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</row>
    <row r="164" spans="1:78" s="1" customFormat="1" ht="12.75">
      <c r="A164" s="197"/>
      <c r="B164" s="197"/>
      <c r="C164" s="197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</row>
    <row r="165" spans="1:78" s="1" customFormat="1" ht="12.75">
      <c r="A165" s="197"/>
      <c r="B165" s="197"/>
      <c r="C165" s="197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</row>
    <row r="166" spans="1:78" ht="12.75">
      <c r="A166" s="197"/>
      <c r="B166" s="197"/>
      <c r="C166" s="197"/>
      <c r="D166" s="23"/>
      <c r="E166" s="23"/>
      <c r="F166" s="23"/>
      <c r="G166" s="23"/>
      <c r="H166" s="23"/>
      <c r="I166" s="23"/>
      <c r="J166" s="23"/>
      <c r="K166" s="23"/>
      <c r="L166" s="23"/>
      <c r="AS166" s="128"/>
      <c r="AT166" s="128"/>
      <c r="AU166" s="128"/>
      <c r="AV166" s="128"/>
      <c r="AW166" s="128"/>
      <c r="AX166" s="128"/>
      <c r="AY166" s="128"/>
      <c r="AZ166" s="128"/>
      <c r="BA166" s="128"/>
      <c r="BB166" s="128"/>
      <c r="BC166" s="128"/>
      <c r="BD166" s="128"/>
      <c r="BE166" s="12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</row>
    <row r="167" spans="1:78" ht="12.75">
      <c r="A167" s="197"/>
      <c r="B167" s="197"/>
      <c r="C167" s="197"/>
      <c r="D167" s="23"/>
      <c r="E167" s="23"/>
      <c r="F167" s="23"/>
      <c r="G167" s="23"/>
      <c r="H167" s="23"/>
      <c r="I167" s="23"/>
      <c r="J167" s="23"/>
      <c r="K167" s="23"/>
      <c r="L167" s="23"/>
      <c r="AS167" s="128"/>
      <c r="AT167" s="128"/>
      <c r="AU167" s="128"/>
      <c r="AV167" s="128"/>
      <c r="AW167" s="128"/>
      <c r="AX167" s="128"/>
      <c r="AY167" s="128"/>
      <c r="AZ167" s="128"/>
      <c r="BA167" s="128"/>
      <c r="BB167" s="128"/>
      <c r="BC167" s="128"/>
      <c r="BD167" s="128"/>
      <c r="BE167" s="12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</row>
    <row r="168" spans="1:78" ht="12.75">
      <c r="A168" s="197"/>
      <c r="B168" s="197"/>
      <c r="C168" s="197"/>
      <c r="D168" s="23"/>
      <c r="E168" s="23"/>
      <c r="F168" s="23"/>
      <c r="G168" s="23"/>
      <c r="H168" s="23"/>
      <c r="I168" s="23"/>
      <c r="J168" s="23"/>
      <c r="K168" s="23"/>
      <c r="L168" s="23"/>
      <c r="AS168" s="128"/>
      <c r="AT168" s="128"/>
      <c r="AU168" s="128"/>
      <c r="AV168" s="128"/>
      <c r="AW168" s="128"/>
      <c r="AX168" s="128"/>
      <c r="AY168" s="128"/>
      <c r="AZ168" s="128"/>
      <c r="BA168" s="128"/>
      <c r="BB168" s="128"/>
      <c r="BC168" s="128"/>
      <c r="BD168" s="128"/>
      <c r="BE168" s="12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</row>
    <row r="169" spans="1:78" ht="12.75">
      <c r="A169" s="197"/>
      <c r="B169" s="197"/>
      <c r="C169" s="197"/>
      <c r="D169" s="23"/>
      <c r="E169" s="23"/>
      <c r="F169" s="23"/>
      <c r="G169" s="23"/>
      <c r="H169" s="23"/>
      <c r="I169" s="23"/>
      <c r="J169" s="23"/>
      <c r="K169" s="23"/>
      <c r="L169" s="23"/>
      <c r="AS169" s="128"/>
      <c r="AT169" s="128"/>
      <c r="AU169" s="128"/>
      <c r="AV169" s="128"/>
      <c r="AW169" s="128"/>
      <c r="AX169" s="128"/>
      <c r="AY169" s="128"/>
      <c r="AZ169" s="128"/>
      <c r="BA169" s="128"/>
      <c r="BB169" s="128"/>
      <c r="BC169" s="128"/>
      <c r="BD169" s="128"/>
      <c r="BE169" s="12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</row>
    <row r="170" spans="1:78" ht="12.75">
      <c r="A170" s="197"/>
      <c r="B170" s="197"/>
      <c r="C170" s="197"/>
      <c r="D170" s="23"/>
      <c r="E170" s="23"/>
      <c r="F170" s="23"/>
      <c r="G170" s="23"/>
      <c r="H170" s="23"/>
      <c r="I170" s="23"/>
      <c r="J170" s="23"/>
      <c r="K170" s="23"/>
      <c r="L170" s="23"/>
      <c r="AS170" s="128"/>
      <c r="AT170" s="128"/>
      <c r="AU170" s="128"/>
      <c r="AV170" s="128"/>
      <c r="AW170" s="128"/>
      <c r="AX170" s="128"/>
      <c r="AY170" s="128"/>
      <c r="AZ170" s="128"/>
      <c r="BA170" s="128"/>
      <c r="BB170" s="128"/>
      <c r="BC170" s="128"/>
      <c r="BD170" s="128"/>
      <c r="BE170" s="12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</row>
    <row r="171" spans="1:78" ht="12.75">
      <c r="A171" s="197"/>
      <c r="B171" s="197"/>
      <c r="C171" s="197"/>
      <c r="D171" s="23"/>
      <c r="E171" s="23"/>
      <c r="F171" s="23"/>
      <c r="G171" s="23"/>
      <c r="H171" s="23"/>
      <c r="I171" s="23"/>
      <c r="J171" s="23"/>
      <c r="K171" s="23"/>
      <c r="L171" s="23"/>
      <c r="AS171" s="128"/>
      <c r="AT171" s="128"/>
      <c r="AU171" s="128"/>
      <c r="AV171" s="128"/>
      <c r="AW171" s="128"/>
      <c r="AX171" s="128"/>
      <c r="AY171" s="128"/>
      <c r="AZ171" s="128"/>
      <c r="BA171" s="128"/>
      <c r="BB171" s="128"/>
      <c r="BC171" s="128"/>
      <c r="BD171" s="128"/>
      <c r="BE171" s="12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</row>
    <row r="172" spans="1:78" ht="12.75">
      <c r="A172" s="197"/>
      <c r="B172" s="197"/>
      <c r="C172" s="197"/>
      <c r="D172" s="23"/>
      <c r="E172" s="23"/>
      <c r="F172" s="23"/>
      <c r="G172" s="23"/>
      <c r="H172" s="23"/>
      <c r="I172" s="23"/>
      <c r="J172" s="23"/>
      <c r="K172" s="23"/>
      <c r="L172" s="23"/>
      <c r="AS172" s="128"/>
      <c r="AT172" s="128"/>
      <c r="AU172" s="128"/>
      <c r="AV172" s="128"/>
      <c r="AW172" s="128"/>
      <c r="AX172" s="128"/>
      <c r="AY172" s="128"/>
      <c r="AZ172" s="128"/>
      <c r="BA172" s="128"/>
      <c r="BB172" s="128"/>
      <c r="BC172" s="128"/>
      <c r="BD172" s="128"/>
      <c r="BE172" s="12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</row>
    <row r="173" spans="1:78" ht="12.75">
      <c r="A173" s="197"/>
      <c r="B173" s="197"/>
      <c r="C173" s="197"/>
      <c r="D173" s="23"/>
      <c r="E173" s="23"/>
      <c r="F173" s="23"/>
      <c r="G173" s="23"/>
      <c r="H173" s="23"/>
      <c r="I173" s="23"/>
      <c r="J173" s="23"/>
      <c r="K173" s="23"/>
      <c r="L173" s="23"/>
      <c r="AS173" s="128"/>
      <c r="AT173" s="128"/>
      <c r="AU173" s="128"/>
      <c r="AV173" s="128"/>
      <c r="AW173" s="128"/>
      <c r="AX173" s="128"/>
      <c r="AY173" s="128"/>
      <c r="AZ173" s="128"/>
      <c r="BA173" s="128"/>
      <c r="BB173" s="128"/>
      <c r="BC173" s="128"/>
      <c r="BD173" s="128"/>
      <c r="BE173" s="12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</row>
    <row r="174" spans="1:78" ht="12.75">
      <c r="A174" s="197"/>
      <c r="B174" s="197"/>
      <c r="C174" s="197"/>
      <c r="D174" s="23"/>
      <c r="E174" s="23"/>
      <c r="F174" s="23"/>
      <c r="G174" s="23"/>
      <c r="H174" s="23"/>
      <c r="I174" s="23"/>
      <c r="J174" s="23"/>
      <c r="K174" s="23"/>
      <c r="L174" s="23"/>
      <c r="AS174" s="128"/>
      <c r="AT174" s="128"/>
      <c r="AU174" s="128"/>
      <c r="AV174" s="128"/>
      <c r="AW174" s="128"/>
      <c r="AX174" s="128"/>
      <c r="AY174" s="128"/>
      <c r="AZ174" s="128"/>
      <c r="BA174" s="128"/>
      <c r="BB174" s="128"/>
      <c r="BC174" s="128"/>
      <c r="BD174" s="128"/>
      <c r="BE174" s="12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</row>
    <row r="175" spans="1:78" ht="18.75" customHeight="1">
      <c r="A175" s="197"/>
      <c r="B175" s="197"/>
      <c r="C175" s="197"/>
      <c r="D175" s="23"/>
      <c r="E175" s="23"/>
      <c r="F175" s="23"/>
      <c r="G175" s="23"/>
      <c r="H175" s="23"/>
      <c r="I175" s="23"/>
      <c r="J175" s="23"/>
      <c r="K175" s="23"/>
      <c r="L175" s="23"/>
      <c r="AS175" s="128"/>
      <c r="AT175" s="128"/>
      <c r="AU175" s="128"/>
      <c r="AV175" s="128"/>
      <c r="AW175" s="128"/>
      <c r="AX175" s="128"/>
      <c r="AY175" s="128"/>
      <c r="AZ175" s="128"/>
      <c r="BA175" s="128"/>
      <c r="BB175" s="128"/>
      <c r="BC175" s="128"/>
      <c r="BD175" s="128"/>
      <c r="BE175" s="12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</row>
    <row r="176" spans="1:78" ht="12.75">
      <c r="A176" s="197"/>
      <c r="B176" s="197"/>
      <c r="C176" s="197"/>
      <c r="D176" s="23"/>
      <c r="E176" s="23"/>
      <c r="F176" s="23"/>
      <c r="G176" s="23"/>
      <c r="H176" s="23"/>
      <c r="I176" s="23"/>
      <c r="J176" s="23"/>
      <c r="K176" s="23"/>
      <c r="L176" s="23"/>
      <c r="AS176" s="128"/>
      <c r="AT176" s="128"/>
      <c r="AU176" s="128"/>
      <c r="AV176" s="128"/>
      <c r="AW176" s="128"/>
      <c r="AX176" s="128"/>
      <c r="AY176" s="128"/>
      <c r="AZ176" s="128"/>
      <c r="BA176" s="128"/>
      <c r="BB176" s="128"/>
      <c r="BC176" s="128"/>
      <c r="BD176" s="128"/>
      <c r="BE176" s="12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</row>
    <row r="177" spans="1:78" ht="12.75">
      <c r="A177" s="197"/>
      <c r="B177" s="197"/>
      <c r="C177" s="197"/>
      <c r="D177" s="23"/>
      <c r="E177" s="23"/>
      <c r="F177" s="23"/>
      <c r="G177" s="23"/>
      <c r="H177" s="23"/>
      <c r="I177" s="23"/>
      <c r="J177" s="23"/>
      <c r="K177" s="23"/>
      <c r="L177" s="23"/>
      <c r="AS177" s="128"/>
      <c r="AT177" s="128"/>
      <c r="AU177" s="128"/>
      <c r="AV177" s="128"/>
      <c r="AW177" s="128"/>
      <c r="AX177" s="128"/>
      <c r="AY177" s="128"/>
      <c r="AZ177" s="128"/>
      <c r="BA177" s="128"/>
      <c r="BB177" s="128"/>
      <c r="BC177" s="128"/>
      <c r="BD177" s="128"/>
      <c r="BE177" s="12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</row>
    <row r="178" spans="1:78" ht="12.75">
      <c r="A178" s="197"/>
      <c r="B178" s="197"/>
      <c r="C178" s="197"/>
      <c r="D178" s="23"/>
      <c r="E178" s="23"/>
      <c r="F178" s="23"/>
      <c r="G178" s="28"/>
      <c r="H178" s="18"/>
      <c r="I178" s="18"/>
      <c r="J178" s="23"/>
      <c r="K178" s="23"/>
      <c r="L178" s="23"/>
      <c r="AS178" s="128"/>
      <c r="AT178" s="128"/>
      <c r="AU178" s="128"/>
      <c r="AV178" s="128"/>
      <c r="AW178" s="128"/>
      <c r="AX178" s="128"/>
      <c r="AY178" s="128"/>
      <c r="AZ178" s="128"/>
      <c r="BA178" s="128"/>
      <c r="BB178" s="128"/>
      <c r="BC178" s="128"/>
      <c r="BD178" s="128"/>
      <c r="BE178" s="12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</row>
    <row r="179" spans="1:78" ht="12.75">
      <c r="A179" s="197"/>
      <c r="B179" s="197"/>
      <c r="C179" s="197"/>
      <c r="D179" s="23"/>
      <c r="E179" s="23"/>
      <c r="F179" s="23"/>
      <c r="G179" s="28"/>
      <c r="H179" s="18"/>
      <c r="I179" s="18"/>
      <c r="J179" s="23"/>
      <c r="K179" s="23"/>
      <c r="L179" s="23"/>
      <c r="AS179" s="128"/>
      <c r="AT179" s="128"/>
      <c r="AU179" s="128"/>
      <c r="AV179" s="128"/>
      <c r="AW179" s="128"/>
      <c r="AX179" s="128"/>
      <c r="AY179" s="128"/>
      <c r="AZ179" s="128"/>
      <c r="BA179" s="128"/>
      <c r="BB179" s="128"/>
      <c r="BC179" s="128"/>
      <c r="BD179" s="128"/>
      <c r="BE179" s="12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</row>
    <row r="180" spans="1:78" ht="12.75">
      <c r="A180" s="197"/>
      <c r="B180" s="197"/>
      <c r="C180" s="197"/>
      <c r="D180" s="23"/>
      <c r="E180" s="23"/>
      <c r="F180" s="23"/>
      <c r="G180" s="28"/>
      <c r="H180" s="18"/>
      <c r="I180" s="18"/>
      <c r="J180" s="23"/>
      <c r="K180" s="23"/>
      <c r="L180" s="23"/>
      <c r="AS180" s="128"/>
      <c r="AT180" s="128"/>
      <c r="AU180" s="128"/>
      <c r="AV180" s="128"/>
      <c r="AW180" s="128"/>
      <c r="AX180" s="128"/>
      <c r="AY180" s="128"/>
      <c r="AZ180" s="128"/>
      <c r="BA180" s="128"/>
      <c r="BB180" s="128"/>
      <c r="BC180" s="128"/>
      <c r="BD180" s="128"/>
      <c r="BE180" s="12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</row>
    <row r="181" spans="1:78" ht="12.75">
      <c r="A181" s="197"/>
      <c r="B181" s="197"/>
      <c r="C181" s="197"/>
      <c r="D181" s="23"/>
      <c r="E181" s="23"/>
      <c r="F181" s="23"/>
      <c r="G181" s="28"/>
      <c r="H181" s="18"/>
      <c r="I181" s="18"/>
      <c r="J181" s="23"/>
      <c r="K181" s="23"/>
      <c r="L181" s="23"/>
      <c r="AS181" s="128"/>
      <c r="AT181" s="128"/>
      <c r="AU181" s="128"/>
      <c r="AV181" s="128"/>
      <c r="AW181" s="128"/>
      <c r="AX181" s="128"/>
      <c r="AY181" s="128"/>
      <c r="AZ181" s="128"/>
      <c r="BA181" s="128"/>
      <c r="BB181" s="128"/>
      <c r="BC181" s="128"/>
      <c r="BD181" s="128"/>
      <c r="BE181" s="12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</row>
    <row r="182" spans="1:78" ht="12.75">
      <c r="A182" s="197"/>
      <c r="B182" s="197"/>
      <c r="C182" s="197"/>
      <c r="D182" s="386"/>
      <c r="E182" s="386"/>
      <c r="F182" s="386"/>
      <c r="G182" s="386"/>
      <c r="H182" s="386"/>
      <c r="I182" s="386"/>
      <c r="J182" s="23"/>
      <c r="K182" s="23"/>
      <c r="L182" s="23"/>
      <c r="AS182" s="128"/>
      <c r="AT182" s="128"/>
      <c r="AU182" s="128"/>
      <c r="AV182" s="128"/>
      <c r="AW182" s="128"/>
      <c r="AX182" s="128"/>
      <c r="AY182" s="128"/>
      <c r="AZ182" s="128"/>
      <c r="BA182" s="128"/>
      <c r="BB182" s="128"/>
      <c r="BC182" s="128"/>
      <c r="BD182" s="128"/>
      <c r="BE182" s="12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</row>
    <row r="183" spans="1:78" ht="12.75">
      <c r="A183" s="197"/>
      <c r="B183" s="197"/>
      <c r="C183" s="197"/>
      <c r="D183" s="386"/>
      <c r="E183" s="386"/>
      <c r="F183" s="386"/>
      <c r="G183" s="386"/>
      <c r="H183" s="386"/>
      <c r="I183" s="386"/>
      <c r="J183" s="23"/>
      <c r="K183" s="23"/>
      <c r="L183" s="23"/>
      <c r="AS183" s="128"/>
      <c r="AT183" s="128"/>
      <c r="AU183" s="128"/>
      <c r="AV183" s="128"/>
      <c r="AW183" s="128"/>
      <c r="AX183" s="128"/>
      <c r="AY183" s="128"/>
      <c r="AZ183" s="128"/>
      <c r="BA183" s="128"/>
      <c r="BB183" s="128"/>
      <c r="BC183" s="128"/>
      <c r="BD183" s="128"/>
      <c r="BE183" s="12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</row>
    <row r="184" spans="1:78" ht="12.75">
      <c r="A184" s="197"/>
      <c r="B184" s="197"/>
      <c r="C184" s="197"/>
      <c r="D184" s="386"/>
      <c r="E184" s="386"/>
      <c r="F184" s="386"/>
      <c r="G184" s="386"/>
      <c r="H184" s="386"/>
      <c r="I184" s="386"/>
      <c r="J184" s="23"/>
      <c r="K184" s="23"/>
      <c r="L184" s="29"/>
      <c r="AS184" s="128"/>
      <c r="AT184" s="128"/>
      <c r="AU184" s="128"/>
      <c r="AV184" s="128"/>
      <c r="AW184" s="128"/>
      <c r="AX184" s="128"/>
      <c r="AY184" s="128"/>
      <c r="AZ184" s="128"/>
      <c r="BA184" s="128"/>
      <c r="BB184" s="128"/>
      <c r="BC184" s="128"/>
      <c r="BD184" s="128"/>
      <c r="BE184" s="12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</row>
    <row r="185" spans="1:78" ht="12.75">
      <c r="A185" s="197"/>
      <c r="B185" s="197"/>
      <c r="C185" s="197"/>
      <c r="D185" s="386"/>
      <c r="E185" s="386"/>
      <c r="F185" s="386"/>
      <c r="G185" s="386"/>
      <c r="H185" s="386"/>
      <c r="I185" s="386"/>
      <c r="J185" s="23"/>
      <c r="K185" s="23"/>
      <c r="L185" s="29"/>
      <c r="AS185" s="128"/>
      <c r="AT185" s="128"/>
      <c r="AU185" s="128"/>
      <c r="AV185" s="128"/>
      <c r="AW185" s="128"/>
      <c r="AX185" s="128"/>
      <c r="AY185" s="128"/>
      <c r="AZ185" s="128"/>
      <c r="BA185" s="128"/>
      <c r="BB185" s="128"/>
      <c r="BC185" s="128"/>
      <c r="BD185" s="128"/>
      <c r="BE185" s="12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</row>
    <row r="186" spans="1:78" ht="12.75">
      <c r="A186" s="197"/>
      <c r="B186" s="197"/>
      <c r="C186" s="197"/>
      <c r="D186" s="386"/>
      <c r="E186" s="386"/>
      <c r="F186" s="386"/>
      <c r="G186" s="386"/>
      <c r="H186" s="386"/>
      <c r="I186" s="386"/>
      <c r="J186" s="23"/>
      <c r="K186" s="23"/>
      <c r="L186" s="29"/>
      <c r="AS186" s="128"/>
      <c r="AT186" s="128"/>
      <c r="AU186" s="128"/>
      <c r="AV186" s="128"/>
      <c r="AW186" s="128"/>
      <c r="AX186" s="128"/>
      <c r="AY186" s="128"/>
      <c r="AZ186" s="128"/>
      <c r="BA186" s="128"/>
      <c r="BB186" s="128"/>
      <c r="BC186" s="128"/>
      <c r="BD186" s="128"/>
      <c r="BE186" s="12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</row>
    <row r="187" spans="1:78" ht="12.75">
      <c r="A187" s="197"/>
      <c r="B187" s="197"/>
      <c r="C187" s="197"/>
      <c r="D187" s="386"/>
      <c r="E187" s="386"/>
      <c r="F187" s="386"/>
      <c r="G187" s="386"/>
      <c r="H187" s="386"/>
      <c r="I187" s="386"/>
      <c r="J187" s="23"/>
      <c r="K187" s="23"/>
      <c r="L187" s="29"/>
      <c r="AS187" s="128"/>
      <c r="AT187" s="128"/>
      <c r="AU187" s="128"/>
      <c r="AV187" s="128"/>
      <c r="AW187" s="128"/>
      <c r="AX187" s="128"/>
      <c r="AY187" s="128"/>
      <c r="AZ187" s="128"/>
      <c r="BA187" s="128"/>
      <c r="BB187" s="128"/>
      <c r="BC187" s="128"/>
      <c r="BD187" s="128"/>
      <c r="BE187" s="12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</row>
    <row r="188" spans="1:78" ht="12.75">
      <c r="A188" s="197"/>
      <c r="B188" s="197"/>
      <c r="C188" s="197"/>
      <c r="D188" s="386"/>
      <c r="E188" s="386"/>
      <c r="F188" s="386"/>
      <c r="G188" s="386"/>
      <c r="H188" s="386"/>
      <c r="I188" s="386"/>
      <c r="J188" s="23"/>
      <c r="K188" s="23"/>
      <c r="L188" s="23"/>
      <c r="AS188" s="128"/>
      <c r="AT188" s="128"/>
      <c r="AU188" s="128"/>
      <c r="AV188" s="128"/>
      <c r="AW188" s="128"/>
      <c r="AX188" s="128"/>
      <c r="AY188" s="128"/>
      <c r="AZ188" s="128"/>
      <c r="BA188" s="128"/>
      <c r="BB188" s="128"/>
      <c r="BC188" s="128"/>
      <c r="BD188" s="128"/>
      <c r="BE188" s="12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</row>
    <row r="189" spans="1:78" ht="12.75">
      <c r="A189" s="197"/>
      <c r="B189" s="197"/>
      <c r="C189" s="197"/>
      <c r="D189" s="386"/>
      <c r="E189" s="386"/>
      <c r="F189" s="386"/>
      <c r="G189" s="386"/>
      <c r="H189" s="386"/>
      <c r="I189" s="386"/>
      <c r="J189" s="23"/>
      <c r="K189" s="23"/>
      <c r="L189" s="23"/>
      <c r="AS189" s="128"/>
      <c r="AT189" s="128"/>
      <c r="AU189" s="128"/>
      <c r="AV189" s="128"/>
      <c r="AW189" s="128"/>
      <c r="AX189" s="128"/>
      <c r="AY189" s="128"/>
      <c r="AZ189" s="128"/>
      <c r="BA189" s="128"/>
      <c r="BB189" s="128"/>
      <c r="BC189" s="128"/>
      <c r="BD189" s="128"/>
      <c r="BE189" s="12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</row>
    <row r="190" spans="1:78" ht="12.75">
      <c r="A190" s="197"/>
      <c r="B190" s="197"/>
      <c r="C190" s="197"/>
      <c r="D190" s="386"/>
      <c r="E190" s="386"/>
      <c r="F190" s="386"/>
      <c r="G190" s="386"/>
      <c r="H190" s="386"/>
      <c r="I190" s="386"/>
      <c r="J190" s="23"/>
      <c r="K190" s="23"/>
      <c r="L190" s="23"/>
      <c r="AS190" s="128"/>
      <c r="AT190" s="128"/>
      <c r="AU190" s="128"/>
      <c r="AV190" s="128"/>
      <c r="AW190" s="128"/>
      <c r="AX190" s="128"/>
      <c r="AY190" s="128"/>
      <c r="AZ190" s="128"/>
      <c r="BA190" s="128"/>
      <c r="BB190" s="128"/>
      <c r="BC190" s="128"/>
      <c r="BD190" s="128"/>
      <c r="BE190" s="12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</row>
    <row r="191" spans="1:78" ht="12.75">
      <c r="A191" s="197"/>
      <c r="B191" s="197"/>
      <c r="C191" s="197"/>
      <c r="D191" s="386"/>
      <c r="E191" s="386"/>
      <c r="F191" s="386"/>
      <c r="G191" s="386"/>
      <c r="H191" s="386"/>
      <c r="I191" s="386"/>
      <c r="J191" s="23"/>
      <c r="K191" s="23"/>
      <c r="L191" s="23"/>
      <c r="AS191" s="128"/>
      <c r="AT191" s="128"/>
      <c r="AU191" s="128"/>
      <c r="AV191" s="128"/>
      <c r="AW191" s="128"/>
      <c r="AX191" s="128"/>
      <c r="AY191" s="128"/>
      <c r="AZ191" s="128"/>
      <c r="BA191" s="128"/>
      <c r="BB191" s="128"/>
      <c r="BC191" s="128"/>
      <c r="BD191" s="128"/>
      <c r="BE191" s="12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</row>
    <row r="192" spans="1:78" ht="12.75">
      <c r="A192" s="197"/>
      <c r="B192" s="197"/>
      <c r="C192" s="197"/>
      <c r="D192" s="386"/>
      <c r="E192" s="386"/>
      <c r="F192" s="386"/>
      <c r="G192" s="386"/>
      <c r="H192" s="386"/>
      <c r="I192" s="386"/>
      <c r="J192" s="23"/>
      <c r="K192" s="23"/>
      <c r="L192" s="23"/>
      <c r="AS192" s="128"/>
      <c r="AT192" s="128"/>
      <c r="AU192" s="128"/>
      <c r="AV192" s="128"/>
      <c r="AW192" s="128"/>
      <c r="AX192" s="128"/>
      <c r="AY192" s="128"/>
      <c r="AZ192" s="128"/>
      <c r="BA192" s="128"/>
      <c r="BB192" s="128"/>
      <c r="BC192" s="128"/>
      <c r="BD192" s="128"/>
      <c r="BE192" s="12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</row>
    <row r="193" spans="1:78" ht="12.75">
      <c r="A193" s="197"/>
      <c r="B193" s="197"/>
      <c r="C193" s="197"/>
      <c r="D193" s="386"/>
      <c r="E193" s="386"/>
      <c r="F193" s="386"/>
      <c r="G193" s="386"/>
      <c r="H193" s="386"/>
      <c r="I193" s="386"/>
      <c r="J193" s="23"/>
      <c r="K193" s="23"/>
      <c r="L193" s="23"/>
      <c r="AS193" s="128"/>
      <c r="AT193" s="128"/>
      <c r="AU193" s="128"/>
      <c r="AV193" s="128"/>
      <c r="AW193" s="128"/>
      <c r="AX193" s="128"/>
      <c r="AY193" s="128"/>
      <c r="AZ193" s="128"/>
      <c r="BA193" s="128"/>
      <c r="BB193" s="128"/>
      <c r="BC193" s="128"/>
      <c r="BD193" s="128"/>
      <c r="BE193" s="12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</row>
    <row r="194" spans="1:78" ht="12.75">
      <c r="A194" s="197"/>
      <c r="B194" s="197"/>
      <c r="C194" s="197"/>
      <c r="D194" s="386"/>
      <c r="E194" s="386"/>
      <c r="F194" s="386"/>
      <c r="G194" s="386"/>
      <c r="H194" s="386"/>
      <c r="I194" s="386"/>
      <c r="J194" s="23"/>
      <c r="K194" s="23"/>
      <c r="L194" s="23"/>
      <c r="AS194" s="128"/>
      <c r="AT194" s="128"/>
      <c r="AU194" s="128"/>
      <c r="AV194" s="128"/>
      <c r="AW194" s="128"/>
      <c r="AX194" s="128"/>
      <c r="AY194" s="128"/>
      <c r="AZ194" s="128"/>
      <c r="BA194" s="128"/>
      <c r="BB194" s="128"/>
      <c r="BC194" s="128"/>
      <c r="BD194" s="128"/>
      <c r="BE194" s="12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</row>
    <row r="195" spans="1:78" ht="12.75">
      <c r="A195" s="197"/>
      <c r="B195" s="197"/>
      <c r="C195" s="197"/>
      <c r="D195" s="386"/>
      <c r="E195" s="386"/>
      <c r="F195" s="386"/>
      <c r="G195" s="386"/>
      <c r="H195" s="386"/>
      <c r="I195" s="386"/>
      <c r="J195" s="23"/>
      <c r="K195" s="23"/>
      <c r="L195" s="23"/>
      <c r="AS195" s="128"/>
      <c r="AT195" s="128"/>
      <c r="AU195" s="128"/>
      <c r="AV195" s="128"/>
      <c r="AW195" s="128"/>
      <c r="AX195" s="128"/>
      <c r="AY195" s="128"/>
      <c r="AZ195" s="128"/>
      <c r="BA195" s="128"/>
      <c r="BB195" s="128"/>
      <c r="BC195" s="128"/>
      <c r="BD195" s="128"/>
      <c r="BE195" s="12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</row>
    <row r="196" spans="1:78" ht="12.75">
      <c r="A196" s="210"/>
      <c r="B196" s="210"/>
      <c r="C196" s="210"/>
      <c r="D196" s="209"/>
      <c r="E196" s="209"/>
      <c r="F196" s="209"/>
      <c r="G196" s="209"/>
      <c r="H196" s="209"/>
      <c r="I196" s="209"/>
      <c r="J196" s="17"/>
      <c r="K196" s="17"/>
      <c r="L196" s="23"/>
      <c r="AS196" s="128"/>
      <c r="AT196" s="128"/>
      <c r="AU196" s="128"/>
      <c r="AV196" s="128"/>
      <c r="AW196" s="128"/>
      <c r="AX196" s="128"/>
      <c r="AY196" s="128"/>
      <c r="AZ196" s="128"/>
      <c r="BA196" s="128"/>
      <c r="BB196" s="128"/>
      <c r="BC196" s="128"/>
      <c r="BD196" s="128"/>
      <c r="BE196" s="12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</row>
    <row r="197" spans="1:78" ht="12.75">
      <c r="A197" s="210"/>
      <c r="B197" s="210"/>
      <c r="C197" s="210"/>
      <c r="D197" s="209"/>
      <c r="E197" s="209"/>
      <c r="F197" s="209"/>
      <c r="G197" s="209"/>
      <c r="H197" s="209"/>
      <c r="I197" s="209"/>
      <c r="J197" s="17"/>
      <c r="K197" s="17"/>
      <c r="L197" s="23"/>
      <c r="AS197" s="128"/>
      <c r="AT197" s="128"/>
      <c r="AU197" s="128"/>
      <c r="AV197" s="128"/>
      <c r="AW197" s="128"/>
      <c r="AX197" s="128"/>
      <c r="AY197" s="128"/>
      <c r="AZ197" s="128"/>
      <c r="BA197" s="128"/>
      <c r="BB197" s="128"/>
      <c r="BC197" s="128"/>
      <c r="BD197" s="128"/>
      <c r="BE197" s="12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</row>
    <row r="198" spans="1:78" ht="12.75">
      <c r="A198" s="210"/>
      <c r="B198" s="210"/>
      <c r="C198" s="210"/>
      <c r="D198" s="209"/>
      <c r="E198" s="209"/>
      <c r="F198" s="209"/>
      <c r="G198" s="209"/>
      <c r="H198" s="209"/>
      <c r="I198" s="209"/>
      <c r="J198" s="17"/>
      <c r="K198" s="17"/>
      <c r="L198" s="23"/>
      <c r="AS198" s="128"/>
      <c r="AT198" s="128"/>
      <c r="AU198" s="128"/>
      <c r="AV198" s="128"/>
      <c r="AW198" s="128"/>
      <c r="AX198" s="128"/>
      <c r="AY198" s="128"/>
      <c r="AZ198" s="128"/>
      <c r="BA198" s="128"/>
      <c r="BB198" s="128"/>
      <c r="BC198" s="128"/>
      <c r="BD198" s="128"/>
      <c r="BE198" s="12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</row>
    <row r="199" spans="1:78" ht="12.75">
      <c r="A199" s="210"/>
      <c r="B199" s="210"/>
      <c r="C199" s="210"/>
      <c r="D199" s="209"/>
      <c r="E199" s="209"/>
      <c r="F199" s="209"/>
      <c r="G199" s="209"/>
      <c r="H199" s="209"/>
      <c r="I199" s="209"/>
      <c r="J199" s="17"/>
      <c r="K199" s="17"/>
      <c r="L199" s="23"/>
      <c r="AS199" s="128"/>
      <c r="AT199" s="128"/>
      <c r="AU199" s="128"/>
      <c r="AV199" s="128"/>
      <c r="AW199" s="128"/>
      <c r="AX199" s="128"/>
      <c r="AY199" s="128"/>
      <c r="AZ199" s="128"/>
      <c r="BA199" s="128"/>
      <c r="BB199" s="128"/>
      <c r="BC199" s="128"/>
      <c r="BD199" s="128"/>
      <c r="BE199" s="12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</row>
    <row r="200" spans="1:78" ht="12.75">
      <c r="A200" s="210"/>
      <c r="B200" s="210"/>
      <c r="C200" s="210"/>
      <c r="D200" s="209"/>
      <c r="E200" s="209"/>
      <c r="F200" s="209"/>
      <c r="G200" s="209"/>
      <c r="H200" s="209"/>
      <c r="I200" s="209"/>
      <c r="J200" s="17"/>
      <c r="K200" s="17"/>
      <c r="L200" s="23"/>
      <c r="AS200" s="128"/>
      <c r="AT200" s="128"/>
      <c r="AU200" s="128"/>
      <c r="AV200" s="128"/>
      <c r="AW200" s="128"/>
      <c r="AX200" s="128"/>
      <c r="AY200" s="128"/>
      <c r="AZ200" s="128"/>
      <c r="BA200" s="128"/>
      <c r="BB200" s="128"/>
      <c r="BC200" s="128"/>
      <c r="BD200" s="128"/>
      <c r="BE200" s="12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</row>
    <row r="201" spans="1:78" ht="12.75">
      <c r="A201" s="210"/>
      <c r="B201" s="210"/>
      <c r="C201" s="210"/>
      <c r="D201" s="209"/>
      <c r="E201" s="209"/>
      <c r="F201" s="209"/>
      <c r="G201" s="209"/>
      <c r="H201" s="209"/>
      <c r="I201" s="209"/>
      <c r="J201" s="17"/>
      <c r="K201" s="17"/>
      <c r="L201" s="23"/>
      <c r="AS201" s="128"/>
      <c r="AT201" s="128"/>
      <c r="AU201" s="128"/>
      <c r="AV201" s="128"/>
      <c r="AW201" s="128"/>
      <c r="AX201" s="128"/>
      <c r="AY201" s="128"/>
      <c r="AZ201" s="128"/>
      <c r="BA201" s="128"/>
      <c r="BB201" s="128"/>
      <c r="BC201" s="128"/>
      <c r="BD201" s="128"/>
      <c r="BE201" s="12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</row>
    <row r="202" spans="1:78" ht="12.75">
      <c r="A202" s="210"/>
      <c r="B202" s="210"/>
      <c r="C202" s="210"/>
      <c r="D202" s="209"/>
      <c r="E202" s="209"/>
      <c r="F202" s="209"/>
      <c r="G202" s="209"/>
      <c r="H202" s="209"/>
      <c r="I202" s="209"/>
      <c r="J202" s="17"/>
      <c r="K202" s="17"/>
      <c r="L202" s="17"/>
      <c r="AS202" s="128"/>
      <c r="AT202" s="128"/>
      <c r="AU202" s="128"/>
      <c r="AV202" s="128"/>
      <c r="AW202" s="128"/>
      <c r="AX202" s="128"/>
      <c r="AY202" s="128"/>
      <c r="AZ202" s="128"/>
      <c r="BA202" s="128"/>
      <c r="BB202" s="128"/>
      <c r="BC202" s="128"/>
      <c r="BD202" s="128"/>
      <c r="BE202" s="12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</row>
    <row r="203" spans="1:78" ht="12.75">
      <c r="A203" s="210"/>
      <c r="B203" s="210"/>
      <c r="C203" s="210"/>
      <c r="D203" s="209"/>
      <c r="E203" s="209"/>
      <c r="F203" s="209"/>
      <c r="G203" s="209"/>
      <c r="H203" s="209"/>
      <c r="I203" s="209"/>
      <c r="J203" s="17"/>
      <c r="K203" s="17"/>
      <c r="L203" s="17"/>
      <c r="AS203" s="128"/>
      <c r="AT203" s="128"/>
      <c r="AU203" s="128"/>
      <c r="AV203" s="128"/>
      <c r="AW203" s="128"/>
      <c r="AX203" s="128"/>
      <c r="AY203" s="128"/>
      <c r="AZ203" s="128"/>
      <c r="BA203" s="128"/>
      <c r="BB203" s="128"/>
      <c r="BC203" s="128"/>
      <c r="BD203" s="128"/>
      <c r="BE203" s="12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</row>
    <row r="204" spans="1:78" ht="12.75">
      <c r="A204" s="210"/>
      <c r="B204" s="210"/>
      <c r="C204" s="210"/>
      <c r="D204" s="209"/>
      <c r="E204" s="209"/>
      <c r="F204" s="209"/>
      <c r="G204" s="209"/>
      <c r="H204" s="209"/>
      <c r="I204" s="209"/>
      <c r="J204" s="17"/>
      <c r="K204" s="17"/>
      <c r="L204" s="17"/>
      <c r="AS204" s="128"/>
      <c r="AT204" s="128"/>
      <c r="AU204" s="128"/>
      <c r="AV204" s="128"/>
      <c r="AW204" s="128"/>
      <c r="AX204" s="128"/>
      <c r="AY204" s="128"/>
      <c r="AZ204" s="128"/>
      <c r="BA204" s="128"/>
      <c r="BB204" s="128"/>
      <c r="BC204" s="128"/>
      <c r="BD204" s="128"/>
      <c r="BE204" s="12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</row>
    <row r="205" spans="1:78" ht="12.75">
      <c r="A205" s="210"/>
      <c r="B205" s="210"/>
      <c r="C205" s="210"/>
      <c r="D205" s="209"/>
      <c r="E205" s="209"/>
      <c r="F205" s="209"/>
      <c r="G205" s="209"/>
      <c r="H205" s="209"/>
      <c r="I205" s="209"/>
      <c r="J205" s="17"/>
      <c r="K205" s="17"/>
      <c r="L205" s="17"/>
      <c r="AS205" s="128"/>
      <c r="AT205" s="128"/>
      <c r="AU205" s="128"/>
      <c r="AV205" s="128"/>
      <c r="AW205" s="128"/>
      <c r="AX205" s="128"/>
      <c r="AY205" s="128"/>
      <c r="AZ205" s="128"/>
      <c r="BA205" s="128"/>
      <c r="BB205" s="128"/>
      <c r="BC205" s="128"/>
      <c r="BD205" s="128"/>
      <c r="BE205" s="12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</row>
    <row r="206" spans="1:78" ht="12.75">
      <c r="A206" s="210"/>
      <c r="B206" s="210"/>
      <c r="C206" s="210"/>
      <c r="D206" s="209"/>
      <c r="E206" s="209"/>
      <c r="F206" s="209"/>
      <c r="G206" s="209"/>
      <c r="H206" s="209"/>
      <c r="I206" s="209"/>
      <c r="J206" s="17"/>
      <c r="K206" s="17"/>
      <c r="L206" s="17"/>
      <c r="AS206" s="128"/>
      <c r="AT206" s="128"/>
      <c r="AU206" s="128"/>
      <c r="AV206" s="128"/>
      <c r="AW206" s="128"/>
      <c r="AX206" s="128"/>
      <c r="AY206" s="128"/>
      <c r="AZ206" s="128"/>
      <c r="BA206" s="128"/>
      <c r="BB206" s="128"/>
      <c r="BC206" s="128"/>
      <c r="BD206" s="128"/>
      <c r="BE206" s="12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</row>
    <row r="207" spans="1:78" ht="12.75">
      <c r="A207" s="210"/>
      <c r="B207" s="210"/>
      <c r="C207" s="210"/>
      <c r="D207" s="209"/>
      <c r="E207" s="209"/>
      <c r="F207" s="209"/>
      <c r="G207" s="209"/>
      <c r="H207" s="209"/>
      <c r="I207" s="209"/>
      <c r="J207" s="17"/>
      <c r="K207" s="17"/>
      <c r="L207" s="17"/>
      <c r="AS207" s="128"/>
      <c r="AT207" s="128"/>
      <c r="AU207" s="128"/>
      <c r="AV207" s="128"/>
      <c r="AW207" s="128"/>
      <c r="AX207" s="128"/>
      <c r="AY207" s="128"/>
      <c r="AZ207" s="128"/>
      <c r="BA207" s="128"/>
      <c r="BB207" s="128"/>
      <c r="BC207" s="128"/>
      <c r="BD207" s="128"/>
      <c r="BE207" s="12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</row>
    <row r="208" spans="1:78" ht="12.75">
      <c r="A208" s="210"/>
      <c r="B208" s="210"/>
      <c r="C208" s="210"/>
      <c r="D208" s="209"/>
      <c r="E208" s="209"/>
      <c r="F208" s="209"/>
      <c r="G208" s="209"/>
      <c r="H208" s="209"/>
      <c r="I208" s="209"/>
      <c r="J208" s="17"/>
      <c r="K208" s="17"/>
      <c r="L208" s="17"/>
      <c r="AS208" s="128"/>
      <c r="AT208" s="128"/>
      <c r="AU208" s="128"/>
      <c r="AV208" s="128"/>
      <c r="AW208" s="128"/>
      <c r="AX208" s="128"/>
      <c r="AY208" s="128"/>
      <c r="AZ208" s="128"/>
      <c r="BA208" s="128"/>
      <c r="BB208" s="128"/>
      <c r="BC208" s="128"/>
      <c r="BD208" s="128"/>
      <c r="BE208" s="12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</row>
    <row r="209" spans="1:78" ht="12.75">
      <c r="A209" s="210"/>
      <c r="B209" s="210"/>
      <c r="C209" s="210"/>
      <c r="D209" s="209"/>
      <c r="E209" s="209"/>
      <c r="F209" s="209"/>
      <c r="G209" s="209"/>
      <c r="H209" s="209"/>
      <c r="I209" s="209"/>
      <c r="J209" s="17"/>
      <c r="K209" s="17"/>
      <c r="L209" s="17"/>
      <c r="AS209" s="128"/>
      <c r="AT209" s="128"/>
      <c r="AU209" s="128"/>
      <c r="AV209" s="128"/>
      <c r="AW209" s="128"/>
      <c r="AX209" s="128"/>
      <c r="AY209" s="128"/>
      <c r="AZ209" s="128"/>
      <c r="BA209" s="128"/>
      <c r="BB209" s="128"/>
      <c r="BC209" s="128"/>
      <c r="BD209" s="128"/>
      <c r="BE209" s="12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</row>
    <row r="210" spans="1:78" ht="12.75">
      <c r="A210" s="210"/>
      <c r="B210" s="210"/>
      <c r="C210" s="210"/>
      <c r="D210" s="209"/>
      <c r="E210" s="209"/>
      <c r="F210" s="209"/>
      <c r="G210" s="209"/>
      <c r="H210" s="209"/>
      <c r="I210" s="209"/>
      <c r="J210" s="17"/>
      <c r="K210" s="17"/>
      <c r="L210" s="17"/>
      <c r="AS210" s="128"/>
      <c r="AT210" s="128"/>
      <c r="AU210" s="128"/>
      <c r="AV210" s="128"/>
      <c r="AW210" s="128"/>
      <c r="AX210" s="128"/>
      <c r="AY210" s="128"/>
      <c r="AZ210" s="128"/>
      <c r="BA210" s="128"/>
      <c r="BB210" s="128"/>
      <c r="BC210" s="128"/>
      <c r="BD210" s="128"/>
      <c r="BE210" s="12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</row>
    <row r="211" spans="1:78" ht="12.75">
      <c r="A211" s="210"/>
      <c r="B211" s="210"/>
      <c r="C211" s="210"/>
      <c r="D211" s="209"/>
      <c r="E211" s="209"/>
      <c r="F211" s="209"/>
      <c r="G211" s="209"/>
      <c r="H211" s="209"/>
      <c r="I211" s="209"/>
      <c r="J211" s="17"/>
      <c r="K211" s="17"/>
      <c r="L211" s="17"/>
      <c r="AS211" s="128"/>
      <c r="AT211" s="128"/>
      <c r="AU211" s="128"/>
      <c r="AV211" s="128"/>
      <c r="AW211" s="128"/>
      <c r="AX211" s="128"/>
      <c r="AY211" s="128"/>
      <c r="AZ211" s="128"/>
      <c r="BA211" s="128"/>
      <c r="BB211" s="128"/>
      <c r="BC211" s="128"/>
      <c r="BD211" s="128"/>
      <c r="BE211" s="12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</row>
    <row r="212" spans="1:78" ht="12.75">
      <c r="A212" s="210"/>
      <c r="B212" s="210"/>
      <c r="C212" s="210"/>
      <c r="D212" s="209"/>
      <c r="E212" s="209"/>
      <c r="F212" s="209"/>
      <c r="G212" s="209"/>
      <c r="H212" s="209"/>
      <c r="I212" s="209"/>
      <c r="J212" s="17"/>
      <c r="K212" s="17"/>
      <c r="L212" s="17"/>
      <c r="AS212" s="128"/>
      <c r="AT212" s="128"/>
      <c r="AU212" s="128"/>
      <c r="AV212" s="128"/>
      <c r="AW212" s="128"/>
      <c r="AX212" s="128"/>
      <c r="AY212" s="128"/>
      <c r="AZ212" s="128"/>
      <c r="BA212" s="128"/>
      <c r="BB212" s="128"/>
      <c r="BC212" s="128"/>
      <c r="BD212" s="128"/>
      <c r="BE212" s="12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</row>
    <row r="213" spans="1:78" ht="12.75">
      <c r="A213" s="210"/>
      <c r="B213" s="210"/>
      <c r="C213" s="210"/>
      <c r="D213" s="209"/>
      <c r="E213" s="209"/>
      <c r="F213" s="209"/>
      <c r="G213" s="209"/>
      <c r="H213" s="209"/>
      <c r="I213" s="209"/>
      <c r="J213" s="17"/>
      <c r="K213" s="17"/>
      <c r="L213" s="17"/>
      <c r="AS213" s="128"/>
      <c r="AT213" s="128"/>
      <c r="AU213" s="128"/>
      <c r="AV213" s="128"/>
      <c r="AW213" s="128"/>
      <c r="AX213" s="128"/>
      <c r="AY213" s="128"/>
      <c r="AZ213" s="128"/>
      <c r="BA213" s="128"/>
      <c r="BB213" s="128"/>
      <c r="BC213" s="128"/>
      <c r="BD213" s="128"/>
      <c r="BE213" s="12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</row>
    <row r="214" spans="1:78" s="1" customFormat="1" ht="12.75">
      <c r="A214" s="210"/>
      <c r="B214" s="210"/>
      <c r="C214" s="210"/>
      <c r="D214" s="209"/>
      <c r="E214" s="209"/>
      <c r="F214" s="209"/>
      <c r="G214" s="209"/>
      <c r="H214" s="209"/>
      <c r="I214" s="209"/>
      <c r="J214" s="17"/>
      <c r="K214" s="17"/>
      <c r="L214" s="17"/>
      <c r="M214" s="23"/>
      <c r="N214" s="23"/>
      <c r="O214" s="23"/>
      <c r="P214" s="23"/>
      <c r="Q214" s="23"/>
      <c r="R214" s="23"/>
      <c r="S214" s="23"/>
      <c r="T214" s="23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</row>
    <row r="215" spans="1:78" s="1" customFormat="1" ht="12.75">
      <c r="A215" s="210"/>
      <c r="B215" s="210"/>
      <c r="C215" s="210"/>
      <c r="D215" s="209"/>
      <c r="E215" s="209"/>
      <c r="F215" s="209"/>
      <c r="G215" s="209"/>
      <c r="H215" s="209"/>
      <c r="I215" s="209"/>
      <c r="J215" s="17"/>
      <c r="K215" s="17"/>
      <c r="L215" s="17"/>
      <c r="M215" s="23"/>
      <c r="N215" s="23"/>
      <c r="O215" s="23"/>
      <c r="P215" s="23"/>
      <c r="Q215" s="23"/>
      <c r="R215" s="23"/>
      <c r="S215" s="23"/>
      <c r="T215" s="23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</row>
    <row r="216" spans="1:78" s="1" customFormat="1" ht="12.75">
      <c r="A216" s="210"/>
      <c r="B216" s="210"/>
      <c r="C216" s="210"/>
      <c r="D216" s="209"/>
      <c r="E216" s="209"/>
      <c r="F216" s="209"/>
      <c r="G216" s="209"/>
      <c r="H216" s="209"/>
      <c r="I216" s="209"/>
      <c r="J216" s="17"/>
      <c r="K216" s="17"/>
      <c r="L216" s="17"/>
      <c r="M216" s="23"/>
      <c r="N216" s="23"/>
      <c r="O216" s="23"/>
      <c r="P216" s="23"/>
      <c r="Q216" s="23"/>
      <c r="R216" s="23"/>
      <c r="S216" s="23"/>
      <c r="T216" s="23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</row>
    <row r="217" spans="1:78" s="1" customFormat="1" ht="12.75">
      <c r="A217" s="210"/>
      <c r="B217" s="210"/>
      <c r="C217" s="210"/>
      <c r="D217" s="209"/>
      <c r="E217" s="209"/>
      <c r="F217" s="209"/>
      <c r="G217" s="209"/>
      <c r="H217" s="209"/>
      <c r="I217" s="209"/>
      <c r="J217" s="17"/>
      <c r="K217" s="17"/>
      <c r="L217" s="17"/>
      <c r="M217" s="23"/>
      <c r="N217" s="23"/>
      <c r="O217" s="23"/>
      <c r="P217" s="23"/>
      <c r="Q217" s="23"/>
      <c r="R217" s="23"/>
      <c r="S217" s="23"/>
      <c r="T217" s="23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</row>
    <row r="218" spans="1:78" s="1" customFormat="1" ht="12.75">
      <c r="A218" s="210"/>
      <c r="B218" s="210"/>
      <c r="C218" s="210"/>
      <c r="D218" s="209"/>
      <c r="E218" s="209"/>
      <c r="F218" s="209"/>
      <c r="G218" s="209"/>
      <c r="H218" s="209"/>
      <c r="I218" s="209"/>
      <c r="J218" s="17"/>
      <c r="K218" s="17"/>
      <c r="L218" s="17"/>
      <c r="M218" s="23"/>
      <c r="N218" s="23"/>
      <c r="O218" s="23"/>
      <c r="P218" s="23"/>
      <c r="Q218" s="23"/>
      <c r="R218" s="23"/>
      <c r="S218" s="23"/>
      <c r="T218" s="23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</row>
    <row r="219" spans="1:78" s="1" customFormat="1" ht="12.75">
      <c r="A219" s="210"/>
      <c r="B219" s="210"/>
      <c r="C219" s="210"/>
      <c r="D219" s="209"/>
      <c r="E219" s="209"/>
      <c r="F219" s="209"/>
      <c r="G219" s="209"/>
      <c r="H219" s="209"/>
      <c r="I219" s="209"/>
      <c r="J219" s="17"/>
      <c r="K219" s="17"/>
      <c r="L219" s="17"/>
      <c r="M219" s="23"/>
      <c r="N219" s="23"/>
      <c r="O219" s="23"/>
      <c r="P219" s="23"/>
      <c r="Q219" s="23"/>
      <c r="R219" s="23"/>
      <c r="S219" s="23"/>
      <c r="T219" s="23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</row>
    <row r="220" spans="1:78" s="1" customFormat="1" ht="12.75">
      <c r="A220" s="210"/>
      <c r="B220" s="210"/>
      <c r="C220" s="210"/>
      <c r="D220" s="209"/>
      <c r="E220" s="209"/>
      <c r="F220" s="209"/>
      <c r="G220" s="209"/>
      <c r="H220" s="209"/>
      <c r="I220" s="209"/>
      <c r="J220" s="17"/>
      <c r="K220" s="17"/>
      <c r="L220" s="17"/>
      <c r="M220" s="23"/>
      <c r="N220" s="23"/>
      <c r="O220" s="23"/>
      <c r="P220" s="23"/>
      <c r="Q220" s="23"/>
      <c r="R220" s="23"/>
      <c r="S220" s="23"/>
      <c r="T220" s="23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</row>
    <row r="221" spans="1:78" s="1" customFormat="1" ht="12.75">
      <c r="A221" s="210"/>
      <c r="B221" s="210"/>
      <c r="C221" s="210"/>
      <c r="D221" s="209"/>
      <c r="E221" s="209"/>
      <c r="F221" s="209"/>
      <c r="G221" s="209"/>
      <c r="H221" s="209"/>
      <c r="I221" s="209"/>
      <c r="J221" s="17"/>
      <c r="K221" s="17"/>
      <c r="L221" s="17"/>
      <c r="M221" s="23"/>
      <c r="N221" s="23"/>
      <c r="O221" s="23"/>
      <c r="P221" s="23"/>
      <c r="Q221" s="23"/>
      <c r="R221" s="23"/>
      <c r="S221" s="23"/>
      <c r="T221" s="23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</row>
    <row r="222" spans="1:78" s="1" customFormat="1" ht="12.75">
      <c r="A222" s="210"/>
      <c r="B222" s="210"/>
      <c r="C222" s="210"/>
      <c r="D222" s="209"/>
      <c r="E222" s="209"/>
      <c r="F222" s="209"/>
      <c r="G222" s="209"/>
      <c r="H222" s="209"/>
      <c r="I222" s="209"/>
      <c r="J222" s="17"/>
      <c r="K222" s="17"/>
      <c r="L222" s="17"/>
      <c r="M222" s="23"/>
      <c r="N222" s="23"/>
      <c r="O222" s="23"/>
      <c r="P222" s="23"/>
      <c r="Q222" s="23"/>
      <c r="R222" s="23"/>
      <c r="S222" s="23"/>
      <c r="T222" s="23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</row>
    <row r="223" spans="1:78" s="1" customFormat="1" ht="12.75">
      <c r="A223" s="210"/>
      <c r="B223" s="210"/>
      <c r="C223" s="210"/>
      <c r="D223" s="209"/>
      <c r="E223" s="209"/>
      <c r="F223" s="209"/>
      <c r="G223" s="209"/>
      <c r="H223" s="209"/>
      <c r="I223" s="209"/>
      <c r="J223" s="17"/>
      <c r="K223" s="33"/>
      <c r="L223" s="17"/>
      <c r="M223" s="23"/>
      <c r="N223" s="23"/>
      <c r="O223" s="23"/>
      <c r="P223" s="23"/>
      <c r="Q223" s="23"/>
      <c r="R223" s="23"/>
      <c r="S223" s="23"/>
      <c r="T223" s="23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</row>
    <row r="224" spans="1:78" s="1" customFormat="1" ht="12.75">
      <c r="A224" s="197" t="s">
        <v>415</v>
      </c>
      <c r="B224" s="210"/>
      <c r="C224" s="210"/>
      <c r="D224" s="209"/>
      <c r="E224" s="209"/>
      <c r="F224" s="209"/>
      <c r="G224" s="209"/>
      <c r="H224" s="209"/>
      <c r="I224" s="209"/>
      <c r="J224" s="33"/>
      <c r="K224" s="50" t="s">
        <v>464</v>
      </c>
      <c r="L224" s="33"/>
      <c r="M224" s="23"/>
      <c r="N224" s="23"/>
      <c r="O224" s="23"/>
      <c r="P224" s="23"/>
      <c r="Q224" s="23"/>
      <c r="R224" s="23"/>
      <c r="S224" s="23"/>
      <c r="T224" s="23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</row>
    <row r="225" spans="1:78" s="1" customFormat="1" ht="12.75">
      <c r="A225" s="387" t="s">
        <v>360</v>
      </c>
      <c r="B225" s="210"/>
      <c r="C225" s="210"/>
      <c r="D225" s="209"/>
      <c r="E225" s="209"/>
      <c r="F225" s="209"/>
      <c r="G225" s="386"/>
      <c r="H225" s="386"/>
      <c r="I225" s="386"/>
      <c r="J225" s="33"/>
      <c r="K225" s="50" t="s">
        <v>465</v>
      </c>
      <c r="L225" s="33"/>
      <c r="M225" s="23"/>
      <c r="N225" s="23"/>
      <c r="O225" s="23"/>
      <c r="P225" s="23"/>
      <c r="Q225" s="23"/>
      <c r="R225" s="23"/>
      <c r="S225" s="23"/>
      <c r="T225" s="23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</row>
    <row r="226" spans="1:78" s="1" customFormat="1" ht="12.75">
      <c r="A226" s="388" t="s">
        <v>236</v>
      </c>
      <c r="B226" s="210"/>
      <c r="C226" s="210"/>
      <c r="D226" s="209"/>
      <c r="E226" s="209"/>
      <c r="F226" s="209"/>
      <c r="G226" s="386"/>
      <c r="H226" s="386"/>
      <c r="I226" s="386"/>
      <c r="J226" s="33"/>
      <c r="K226" s="50" t="s">
        <v>466</v>
      </c>
      <c r="L226" s="33"/>
      <c r="M226" s="23"/>
      <c r="N226" s="23"/>
      <c r="O226" s="23"/>
      <c r="P226" s="23"/>
      <c r="Q226" s="23"/>
      <c r="R226" s="23"/>
      <c r="S226" s="23"/>
      <c r="T226" s="23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</row>
    <row r="227" spans="1:78" s="1" customFormat="1" ht="12.75">
      <c r="A227" s="388" t="s">
        <v>237</v>
      </c>
      <c r="B227" s="210"/>
      <c r="C227" s="210"/>
      <c r="D227" s="209"/>
      <c r="E227" s="209"/>
      <c r="F227" s="209"/>
      <c r="G227" s="386"/>
      <c r="H227" s="386"/>
      <c r="I227" s="386"/>
      <c r="J227" s="33"/>
      <c r="K227" s="50" t="s">
        <v>467</v>
      </c>
      <c r="L227" s="33"/>
      <c r="M227" s="23"/>
      <c r="N227" s="23"/>
      <c r="O227" s="23"/>
      <c r="P227" s="23"/>
      <c r="Q227" s="23"/>
      <c r="R227" s="23"/>
      <c r="S227" s="23"/>
      <c r="T227" s="23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</row>
    <row r="228" spans="1:78" s="1" customFormat="1" ht="12.75">
      <c r="A228" s="388" t="s">
        <v>238</v>
      </c>
      <c r="B228" s="210"/>
      <c r="C228" s="210"/>
      <c r="D228" s="209"/>
      <c r="E228" s="209"/>
      <c r="F228" s="209"/>
      <c r="G228" s="386"/>
      <c r="H228" s="386"/>
      <c r="I228" s="386"/>
      <c r="J228" s="33"/>
      <c r="K228" s="50" t="s">
        <v>354</v>
      </c>
      <c r="L228" s="33"/>
      <c r="M228" s="23"/>
      <c r="N228" s="23"/>
      <c r="O228" s="23"/>
      <c r="P228" s="23"/>
      <c r="Q228" s="23"/>
      <c r="R228" s="23"/>
      <c r="S228" s="23"/>
      <c r="T228" s="23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</row>
    <row r="229" spans="1:78" s="1" customFormat="1" ht="12.75">
      <c r="A229" s="388" t="s">
        <v>239</v>
      </c>
      <c r="B229" s="210"/>
      <c r="C229" s="210"/>
      <c r="D229" s="209"/>
      <c r="E229" s="209"/>
      <c r="F229" s="209"/>
      <c r="G229" s="386"/>
      <c r="H229" s="386"/>
      <c r="I229" s="386"/>
      <c r="J229" s="33"/>
      <c r="K229" s="50" t="s">
        <v>355</v>
      </c>
      <c r="L229" s="33"/>
      <c r="M229" s="23"/>
      <c r="N229" s="23"/>
      <c r="O229" s="23"/>
      <c r="P229" s="23"/>
      <c r="Q229" s="23"/>
      <c r="R229" s="23"/>
      <c r="S229" s="23"/>
      <c r="T229" s="23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</row>
    <row r="230" spans="1:78" s="1" customFormat="1" ht="12.75">
      <c r="A230" s="388" t="s">
        <v>240</v>
      </c>
      <c r="B230" s="210"/>
      <c r="C230" s="210"/>
      <c r="D230" s="209"/>
      <c r="E230" s="209"/>
      <c r="F230" s="209"/>
      <c r="G230" s="386"/>
      <c r="H230" s="386"/>
      <c r="I230" s="386"/>
      <c r="J230" s="33"/>
      <c r="K230" s="50" t="s">
        <v>468</v>
      </c>
      <c r="L230" s="33"/>
      <c r="M230" s="23"/>
      <c r="N230" s="23"/>
      <c r="O230" s="23"/>
      <c r="P230" s="23"/>
      <c r="Q230" s="23"/>
      <c r="R230" s="23"/>
      <c r="S230" s="23"/>
      <c r="T230" s="23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</row>
    <row r="231" spans="1:78" s="1" customFormat="1" ht="12.75">
      <c r="A231" s="388" t="s">
        <v>241</v>
      </c>
      <c r="B231" s="210"/>
      <c r="C231" s="210"/>
      <c r="D231" s="209"/>
      <c r="E231" s="209"/>
      <c r="F231" s="209"/>
      <c r="G231" s="386"/>
      <c r="H231" s="386"/>
      <c r="I231" s="386"/>
      <c r="J231" s="33"/>
      <c r="K231" s="50" t="s">
        <v>469</v>
      </c>
      <c r="L231" s="33"/>
      <c r="M231" s="23"/>
      <c r="N231" s="23"/>
      <c r="O231" s="23"/>
      <c r="P231" s="23"/>
      <c r="Q231" s="23"/>
      <c r="R231" s="23"/>
      <c r="S231" s="23"/>
      <c r="T231" s="23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</row>
    <row r="232" spans="1:78" s="1" customFormat="1" ht="12.75">
      <c r="A232" s="388" t="s">
        <v>42</v>
      </c>
      <c r="B232" s="210"/>
      <c r="C232" s="210"/>
      <c r="D232" s="209"/>
      <c r="E232" s="209"/>
      <c r="F232" s="209"/>
      <c r="G232" s="386"/>
      <c r="H232" s="386"/>
      <c r="I232" s="386"/>
      <c r="J232" s="33"/>
      <c r="K232" s="50" t="s">
        <v>470</v>
      </c>
      <c r="L232" s="33"/>
      <c r="M232" s="23"/>
      <c r="N232" s="23"/>
      <c r="O232" s="23"/>
      <c r="P232" s="23"/>
      <c r="Q232" s="23"/>
      <c r="R232" s="23"/>
      <c r="S232" s="23"/>
      <c r="T232" s="23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</row>
    <row r="233" spans="1:78" s="1" customFormat="1" ht="12.75">
      <c r="A233" s="388" t="s">
        <v>242</v>
      </c>
      <c r="B233" s="210"/>
      <c r="C233" s="210"/>
      <c r="D233" s="209"/>
      <c r="E233" s="209"/>
      <c r="F233" s="209"/>
      <c r="G233" s="386"/>
      <c r="H233" s="386"/>
      <c r="I233" s="386"/>
      <c r="J233" s="33"/>
      <c r="K233" s="50" t="s">
        <v>471</v>
      </c>
      <c r="L233" s="33"/>
      <c r="M233" s="23"/>
      <c r="N233" s="23"/>
      <c r="O233" s="23"/>
      <c r="P233" s="23"/>
      <c r="Q233" s="23"/>
      <c r="R233" s="23"/>
      <c r="S233" s="23"/>
      <c r="T233" s="23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</row>
    <row r="234" spans="1:78" s="1" customFormat="1" ht="12.75">
      <c r="A234" s="388" t="s">
        <v>243</v>
      </c>
      <c r="B234" s="210"/>
      <c r="C234" s="210"/>
      <c r="D234" s="209"/>
      <c r="E234" s="209"/>
      <c r="F234" s="209"/>
      <c r="G234" s="386"/>
      <c r="H234" s="386"/>
      <c r="I234" s="386"/>
      <c r="J234" s="33"/>
      <c r="K234" s="50" t="s">
        <v>472</v>
      </c>
      <c r="L234" s="33"/>
      <c r="M234" s="23"/>
      <c r="N234" s="23"/>
      <c r="O234" s="23"/>
      <c r="P234" s="23"/>
      <c r="Q234" s="23"/>
      <c r="R234" s="23"/>
      <c r="S234" s="23"/>
      <c r="T234" s="23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</row>
    <row r="235" spans="1:78" s="1" customFormat="1" ht="12.75">
      <c r="A235" s="388" t="s">
        <v>244</v>
      </c>
      <c r="B235" s="210"/>
      <c r="C235" s="210"/>
      <c r="D235" s="209"/>
      <c r="E235" s="209"/>
      <c r="F235" s="209"/>
      <c r="G235" s="386"/>
      <c r="H235" s="386"/>
      <c r="I235" s="386"/>
      <c r="J235" s="33"/>
      <c r="K235" s="50" t="s">
        <v>473</v>
      </c>
      <c r="L235" s="33"/>
      <c r="M235" s="23"/>
      <c r="N235" s="23"/>
      <c r="O235" s="23"/>
      <c r="P235" s="23"/>
      <c r="Q235" s="23"/>
      <c r="R235" s="23"/>
      <c r="S235" s="23"/>
      <c r="T235" s="23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</row>
    <row r="236" spans="1:78" s="1" customFormat="1" ht="12.75">
      <c r="A236" s="388" t="s">
        <v>245</v>
      </c>
      <c r="B236" s="210"/>
      <c r="C236" s="210"/>
      <c r="D236" s="209"/>
      <c r="E236" s="209"/>
      <c r="F236" s="209"/>
      <c r="G236" s="386"/>
      <c r="H236" s="386"/>
      <c r="I236" s="386"/>
      <c r="J236" s="33"/>
      <c r="K236" s="50" t="s">
        <v>474</v>
      </c>
      <c r="L236" s="33"/>
      <c r="M236" s="23"/>
      <c r="N236" s="23"/>
      <c r="O236" s="23"/>
      <c r="P236" s="23"/>
      <c r="Q236" s="23"/>
      <c r="R236" s="23"/>
      <c r="S236" s="23"/>
      <c r="T236" s="23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</row>
    <row r="237" spans="1:78" s="1" customFormat="1" ht="12.75">
      <c r="A237" s="388" t="s">
        <v>43</v>
      </c>
      <c r="B237" s="210"/>
      <c r="C237" s="210"/>
      <c r="D237" s="209"/>
      <c r="E237" s="209"/>
      <c r="F237" s="209"/>
      <c r="G237" s="386"/>
      <c r="H237" s="386"/>
      <c r="I237" s="386"/>
      <c r="J237" s="33"/>
      <c r="K237" s="50" t="s">
        <v>475</v>
      </c>
      <c r="L237" s="33"/>
      <c r="M237" s="23"/>
      <c r="N237" s="23"/>
      <c r="O237" s="23"/>
      <c r="P237" s="23"/>
      <c r="Q237" s="23"/>
      <c r="R237" s="23"/>
      <c r="S237" s="23"/>
      <c r="T237" s="23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</row>
    <row r="238" spans="1:78" s="1" customFormat="1" ht="12.75">
      <c r="A238" s="388" t="s">
        <v>246</v>
      </c>
      <c r="B238" s="210"/>
      <c r="C238" s="210"/>
      <c r="D238" s="209"/>
      <c r="E238" s="209"/>
      <c r="F238" s="209"/>
      <c r="G238" s="386"/>
      <c r="H238" s="386"/>
      <c r="I238" s="386"/>
      <c r="J238" s="33"/>
      <c r="K238" s="50" t="s">
        <v>476</v>
      </c>
      <c r="L238" s="33"/>
      <c r="M238" s="23"/>
      <c r="N238" s="23"/>
      <c r="O238" s="23"/>
      <c r="P238" s="23"/>
      <c r="Q238" s="23"/>
      <c r="R238" s="23"/>
      <c r="S238" s="23"/>
      <c r="T238" s="23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</row>
    <row r="239" spans="1:78" s="1" customFormat="1" ht="12.75">
      <c r="A239" s="388" t="s">
        <v>247</v>
      </c>
      <c r="B239" s="210"/>
      <c r="C239" s="210"/>
      <c r="D239" s="209"/>
      <c r="E239" s="209"/>
      <c r="F239" s="209"/>
      <c r="G239" s="386"/>
      <c r="H239" s="386"/>
      <c r="I239" s="386"/>
      <c r="J239" s="33"/>
      <c r="K239" s="50" t="s">
        <v>477</v>
      </c>
      <c r="L239" s="33"/>
      <c r="M239" s="23"/>
      <c r="N239" s="23"/>
      <c r="O239" s="23"/>
      <c r="P239" s="23"/>
      <c r="Q239" s="23"/>
      <c r="R239" s="23"/>
      <c r="S239" s="23"/>
      <c r="T239" s="23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</row>
    <row r="240" spans="1:78" s="1" customFormat="1" ht="12.75">
      <c r="A240" s="388" t="s">
        <v>248</v>
      </c>
      <c r="B240" s="210"/>
      <c r="C240" s="210"/>
      <c r="D240" s="209"/>
      <c r="E240" s="209"/>
      <c r="F240" s="209"/>
      <c r="G240" s="386"/>
      <c r="H240" s="386"/>
      <c r="I240" s="386"/>
      <c r="J240" s="33"/>
      <c r="K240" s="50" t="s">
        <v>478</v>
      </c>
      <c r="L240" s="33"/>
      <c r="M240" s="23"/>
      <c r="N240" s="23"/>
      <c r="O240" s="23"/>
      <c r="P240" s="23"/>
      <c r="Q240" s="23"/>
      <c r="R240" s="23"/>
      <c r="S240" s="23"/>
      <c r="T240" s="23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</row>
    <row r="241" spans="1:78" s="1" customFormat="1" ht="12.75">
      <c r="A241" s="388" t="s">
        <v>249</v>
      </c>
      <c r="B241" s="210"/>
      <c r="C241" s="210"/>
      <c r="D241" s="209"/>
      <c r="E241" s="209"/>
      <c r="F241" s="209"/>
      <c r="G241" s="386"/>
      <c r="H241" s="386"/>
      <c r="I241" s="386"/>
      <c r="J241" s="33"/>
      <c r="K241" s="50" t="s">
        <v>479</v>
      </c>
      <c r="L241" s="33"/>
      <c r="M241" s="23"/>
      <c r="N241" s="23"/>
      <c r="O241" s="23"/>
      <c r="P241" s="23"/>
      <c r="Q241" s="23"/>
      <c r="R241" s="23"/>
      <c r="S241" s="23"/>
      <c r="T241" s="23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</row>
    <row r="242" spans="1:78" s="1" customFormat="1" ht="12.75">
      <c r="A242" s="388" t="s">
        <v>44</v>
      </c>
      <c r="B242" s="210"/>
      <c r="C242" s="210"/>
      <c r="D242" s="209"/>
      <c r="E242" s="209"/>
      <c r="F242" s="209"/>
      <c r="G242" s="386"/>
      <c r="H242" s="386"/>
      <c r="I242" s="386"/>
      <c r="J242" s="33"/>
      <c r="K242" s="50" t="s">
        <v>480</v>
      </c>
      <c r="L242" s="33"/>
      <c r="M242" s="23"/>
      <c r="N242" s="23"/>
      <c r="O242" s="23"/>
      <c r="P242" s="23"/>
      <c r="Q242" s="23"/>
      <c r="R242" s="23"/>
      <c r="S242" s="23"/>
      <c r="T242" s="23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</row>
    <row r="243" spans="1:78" s="1" customFormat="1" ht="12.75">
      <c r="A243" s="388" t="s">
        <v>250</v>
      </c>
      <c r="B243" s="210"/>
      <c r="C243" s="210"/>
      <c r="D243" s="209"/>
      <c r="E243" s="209"/>
      <c r="F243" s="209"/>
      <c r="G243" s="386"/>
      <c r="H243" s="386"/>
      <c r="I243" s="386"/>
      <c r="J243" s="33"/>
      <c r="K243" s="50" t="s">
        <v>481</v>
      </c>
      <c r="L243" s="33"/>
      <c r="M243" s="23"/>
      <c r="N243" s="23"/>
      <c r="O243" s="23"/>
      <c r="P243" s="23"/>
      <c r="Q243" s="23"/>
      <c r="R243" s="23"/>
      <c r="S243" s="23"/>
      <c r="T243" s="23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</row>
    <row r="244" spans="1:78" s="1" customFormat="1" ht="12.75">
      <c r="A244" s="388" t="s">
        <v>251</v>
      </c>
      <c r="B244" s="210"/>
      <c r="C244" s="210"/>
      <c r="D244" s="209"/>
      <c r="E244" s="209"/>
      <c r="F244" s="209"/>
      <c r="G244" s="386"/>
      <c r="H244" s="386"/>
      <c r="I244" s="386"/>
      <c r="J244" s="33"/>
      <c r="K244" s="50" t="s">
        <v>497</v>
      </c>
      <c r="L244" s="33"/>
      <c r="M244" s="23"/>
      <c r="N244" s="23"/>
      <c r="O244" s="23"/>
      <c r="P244" s="23"/>
      <c r="Q244" s="23"/>
      <c r="R244" s="23"/>
      <c r="S244" s="23"/>
      <c r="T244" s="23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</row>
    <row r="245" spans="1:78" s="1" customFormat="1" ht="12.75">
      <c r="A245" s="388" t="s">
        <v>252</v>
      </c>
      <c r="B245" s="210"/>
      <c r="C245" s="210"/>
      <c r="D245" s="209"/>
      <c r="E245" s="209"/>
      <c r="F245" s="209"/>
      <c r="G245" s="386"/>
      <c r="H245" s="386"/>
      <c r="I245" s="386"/>
      <c r="J245" s="33"/>
      <c r="K245" s="50" t="s">
        <v>498</v>
      </c>
      <c r="L245" s="33"/>
      <c r="M245" s="23"/>
      <c r="N245" s="23"/>
      <c r="O245" s="23"/>
      <c r="P245" s="23"/>
      <c r="Q245" s="23"/>
      <c r="R245" s="23"/>
      <c r="S245" s="23"/>
      <c r="T245" s="23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</row>
    <row r="246" spans="1:78" ht="12.75">
      <c r="A246" s="388" t="s">
        <v>253</v>
      </c>
      <c r="B246" s="210"/>
      <c r="C246" s="210"/>
      <c r="D246" s="209"/>
      <c r="E246" s="209"/>
      <c r="F246" s="209"/>
      <c r="G246" s="386"/>
      <c r="H246" s="386"/>
      <c r="I246" s="386"/>
      <c r="J246" s="33"/>
      <c r="K246" s="50" t="s">
        <v>499</v>
      </c>
      <c r="L246" s="33"/>
      <c r="AS246" s="128"/>
      <c r="AT246" s="128"/>
      <c r="AU246" s="128"/>
      <c r="AV246" s="128"/>
      <c r="AW246" s="128"/>
      <c r="AX246" s="128"/>
      <c r="AY246" s="128"/>
      <c r="AZ246" s="128"/>
      <c r="BA246" s="128"/>
      <c r="BB246" s="128"/>
      <c r="BC246" s="128"/>
      <c r="BD246" s="128"/>
      <c r="BE246" s="12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</row>
    <row r="247" spans="1:78" ht="12.75">
      <c r="A247" s="388" t="s">
        <v>254</v>
      </c>
      <c r="B247" s="210"/>
      <c r="C247" s="210"/>
      <c r="D247" s="209"/>
      <c r="E247" s="209"/>
      <c r="F247" s="209"/>
      <c r="G247" s="386"/>
      <c r="H247" s="386"/>
      <c r="I247" s="386"/>
      <c r="J247" s="33"/>
      <c r="K247" s="50" t="s">
        <v>501</v>
      </c>
      <c r="L247" s="33"/>
      <c r="AS247" s="128"/>
      <c r="AT247" s="128"/>
      <c r="AU247" s="128"/>
      <c r="AV247" s="128"/>
      <c r="AW247" s="128"/>
      <c r="AX247" s="128"/>
      <c r="AY247" s="128"/>
      <c r="AZ247" s="128"/>
      <c r="BA247" s="128"/>
      <c r="BB247" s="128"/>
      <c r="BC247" s="128"/>
      <c r="BD247" s="128"/>
      <c r="BE247" s="12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</row>
    <row r="248" spans="1:78" ht="12.75">
      <c r="A248" s="388" t="s">
        <v>255</v>
      </c>
      <c r="B248" s="210"/>
      <c r="C248" s="210"/>
      <c r="D248" s="209"/>
      <c r="E248" s="209"/>
      <c r="F248" s="209"/>
      <c r="G248" s="386"/>
      <c r="H248" s="386"/>
      <c r="I248" s="386"/>
      <c r="J248" s="33"/>
      <c r="K248" s="50" t="s">
        <v>502</v>
      </c>
      <c r="L248" s="33"/>
      <c r="AS248" s="128"/>
      <c r="AT248" s="128"/>
      <c r="AU248" s="128"/>
      <c r="AV248" s="128"/>
      <c r="AW248" s="128"/>
      <c r="AX248" s="128"/>
      <c r="AY248" s="128"/>
      <c r="AZ248" s="128"/>
      <c r="BA248" s="128"/>
      <c r="BB248" s="128"/>
      <c r="BC248" s="128"/>
      <c r="BD248" s="128"/>
      <c r="BE248" s="12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</row>
    <row r="249" spans="1:78" ht="12.75">
      <c r="A249" s="210"/>
      <c r="B249" s="210"/>
      <c r="C249" s="210"/>
      <c r="D249" s="209"/>
      <c r="E249" s="209"/>
      <c r="F249" s="209"/>
      <c r="G249" s="386"/>
      <c r="H249" s="386"/>
      <c r="I249" s="386"/>
      <c r="J249" s="33"/>
      <c r="K249" s="50" t="s">
        <v>503</v>
      </c>
      <c r="L249" s="33"/>
      <c r="AS249" s="128"/>
      <c r="AT249" s="128"/>
      <c r="AU249" s="128"/>
      <c r="AV249" s="128"/>
      <c r="AW249" s="128"/>
      <c r="AX249" s="128"/>
      <c r="AY249" s="128"/>
      <c r="AZ249" s="128"/>
      <c r="BA249" s="128"/>
      <c r="BB249" s="128"/>
      <c r="BC249" s="128"/>
      <c r="BD249" s="128"/>
      <c r="BE249" s="12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</row>
    <row r="250" spans="1:78" ht="12.75">
      <c r="A250" s="210"/>
      <c r="B250" s="210"/>
      <c r="C250" s="210"/>
      <c r="D250" s="209"/>
      <c r="E250" s="209"/>
      <c r="F250" s="209"/>
      <c r="G250" s="386"/>
      <c r="H250" s="386"/>
      <c r="I250" s="386"/>
      <c r="J250" s="33"/>
      <c r="K250" s="50" t="s">
        <v>504</v>
      </c>
      <c r="L250" s="33"/>
      <c r="AS250" s="128"/>
      <c r="AT250" s="128"/>
      <c r="AU250" s="128"/>
      <c r="AV250" s="128"/>
      <c r="AW250" s="128"/>
      <c r="AX250" s="128"/>
      <c r="AY250" s="128"/>
      <c r="AZ250" s="128"/>
      <c r="BA250" s="128"/>
      <c r="BB250" s="128"/>
      <c r="BC250" s="128"/>
      <c r="BD250" s="128"/>
      <c r="BE250" s="12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</row>
    <row r="251" spans="1:78" ht="12.75">
      <c r="A251" s="210"/>
      <c r="B251" s="210"/>
      <c r="C251" s="210"/>
      <c r="D251" s="209"/>
      <c r="E251" s="209"/>
      <c r="F251" s="209"/>
      <c r="G251" s="386"/>
      <c r="H251" s="386"/>
      <c r="I251" s="386"/>
      <c r="J251" s="33"/>
      <c r="K251" s="50" t="s">
        <v>505</v>
      </c>
      <c r="L251" s="33"/>
      <c r="AS251" s="128"/>
      <c r="AT251" s="128"/>
      <c r="AU251" s="128"/>
      <c r="AV251" s="128"/>
      <c r="AW251" s="128"/>
      <c r="AX251" s="128"/>
      <c r="AY251" s="128"/>
      <c r="AZ251" s="128"/>
      <c r="BA251" s="128"/>
      <c r="BB251" s="128"/>
      <c r="BC251" s="128"/>
      <c r="BD251" s="128"/>
      <c r="BE251" s="12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</row>
    <row r="252" spans="1:78" ht="12.75">
      <c r="A252" s="210"/>
      <c r="B252" s="210"/>
      <c r="C252" s="210"/>
      <c r="D252" s="209"/>
      <c r="E252" s="209"/>
      <c r="F252" s="209"/>
      <c r="G252" s="386"/>
      <c r="H252" s="386"/>
      <c r="I252" s="386"/>
      <c r="J252" s="33"/>
      <c r="K252" s="50" t="s">
        <v>506</v>
      </c>
      <c r="L252" s="33"/>
      <c r="AS252" s="128"/>
      <c r="AT252" s="128"/>
      <c r="AU252" s="128"/>
      <c r="AV252" s="128"/>
      <c r="AW252" s="128"/>
      <c r="AX252" s="128"/>
      <c r="AY252" s="128"/>
      <c r="AZ252" s="128"/>
      <c r="BA252" s="128"/>
      <c r="BB252" s="128"/>
      <c r="BC252" s="128"/>
      <c r="BD252" s="128"/>
      <c r="BE252" s="12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</row>
    <row r="253" spans="1:78" ht="12.75">
      <c r="A253" s="194"/>
      <c r="B253" s="194"/>
      <c r="C253" s="194"/>
      <c r="D253" s="204"/>
      <c r="E253" s="209"/>
      <c r="F253" s="209"/>
      <c r="G253" s="386"/>
      <c r="H253" s="386"/>
      <c r="I253" s="386"/>
      <c r="J253" s="33"/>
      <c r="K253" s="50" t="s">
        <v>507</v>
      </c>
      <c r="L253" s="33"/>
      <c r="AS253" s="128"/>
      <c r="AT253" s="128"/>
      <c r="AU253" s="128"/>
      <c r="AV253" s="128"/>
      <c r="AW253" s="128"/>
      <c r="AX253" s="128"/>
      <c r="AY253" s="128"/>
      <c r="AZ253" s="128"/>
      <c r="BA253" s="128"/>
      <c r="BB253" s="128"/>
      <c r="BC253" s="128"/>
      <c r="BD253" s="128"/>
      <c r="BE253" s="12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</row>
    <row r="254" spans="1:78" ht="12.75">
      <c r="A254" s="194"/>
      <c r="B254" s="194"/>
      <c r="C254" s="194"/>
      <c r="D254" s="204"/>
      <c r="E254" s="209"/>
      <c r="F254" s="209"/>
      <c r="G254" s="386"/>
      <c r="H254" s="386"/>
      <c r="I254" s="386"/>
      <c r="J254" s="33"/>
      <c r="K254" s="50" t="s">
        <v>508</v>
      </c>
      <c r="L254" s="33"/>
      <c r="AS254" s="128"/>
      <c r="AT254" s="128"/>
      <c r="AU254" s="128"/>
      <c r="AV254" s="128"/>
      <c r="AW254" s="128"/>
      <c r="AX254" s="128"/>
      <c r="AY254" s="128"/>
      <c r="AZ254" s="128"/>
      <c r="BA254" s="128"/>
      <c r="BB254" s="128"/>
      <c r="BC254" s="128"/>
      <c r="BD254" s="128"/>
      <c r="BE254" s="12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</row>
    <row r="255" spans="1:78" ht="12.75">
      <c r="A255" s="194"/>
      <c r="B255" s="194"/>
      <c r="C255" s="194"/>
      <c r="D255" s="204"/>
      <c r="E255" s="209"/>
      <c r="F255" s="209"/>
      <c r="G255" s="386"/>
      <c r="H255" s="386"/>
      <c r="I255" s="386"/>
      <c r="J255" s="33"/>
      <c r="K255" s="50" t="s">
        <v>509</v>
      </c>
      <c r="L255" s="33"/>
      <c r="AS255" s="128"/>
      <c r="AT255" s="128"/>
      <c r="AU255" s="128"/>
      <c r="AV255" s="128"/>
      <c r="AW255" s="128"/>
      <c r="AX255" s="128"/>
      <c r="AY255" s="128"/>
      <c r="AZ255" s="128"/>
      <c r="BA255" s="128"/>
      <c r="BB255" s="128"/>
      <c r="BC255" s="128"/>
      <c r="BD255" s="128"/>
      <c r="BE255" s="12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</row>
    <row r="256" spans="1:78" ht="12.75">
      <c r="A256" s="194"/>
      <c r="B256" s="194"/>
      <c r="C256" s="194"/>
      <c r="D256" s="204"/>
      <c r="E256" s="209"/>
      <c r="F256" s="209"/>
      <c r="G256" s="386"/>
      <c r="H256" s="386"/>
      <c r="I256" s="386"/>
      <c r="J256" s="33"/>
      <c r="K256" s="50" t="s">
        <v>510</v>
      </c>
      <c r="L256" s="33"/>
      <c r="AS256" s="128"/>
      <c r="AT256" s="128"/>
      <c r="AU256" s="128"/>
      <c r="AV256" s="128"/>
      <c r="AW256" s="128"/>
      <c r="AX256" s="128"/>
      <c r="AY256" s="128"/>
      <c r="AZ256" s="128"/>
      <c r="BA256" s="128"/>
      <c r="BB256" s="128"/>
      <c r="BC256" s="128"/>
      <c r="BD256" s="128"/>
      <c r="BE256" s="12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</row>
    <row r="257" spans="1:78" ht="12.75">
      <c r="A257" s="194"/>
      <c r="B257" s="194"/>
      <c r="C257" s="194"/>
      <c r="D257" s="204"/>
      <c r="E257" s="209"/>
      <c r="F257" s="209"/>
      <c r="G257" s="386"/>
      <c r="H257" s="386"/>
      <c r="I257" s="386"/>
      <c r="J257" s="33"/>
      <c r="K257" s="50" t="s">
        <v>511</v>
      </c>
      <c r="L257" s="33"/>
      <c r="AS257" s="128"/>
      <c r="AT257" s="128"/>
      <c r="AU257" s="128"/>
      <c r="AV257" s="128"/>
      <c r="AW257" s="128"/>
      <c r="AX257" s="128"/>
      <c r="AY257" s="128"/>
      <c r="AZ257" s="128"/>
      <c r="BA257" s="128"/>
      <c r="BB257" s="128"/>
      <c r="BC257" s="128"/>
      <c r="BD257" s="128"/>
      <c r="BE257" s="12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</row>
    <row r="258" spans="1:78" ht="12.75">
      <c r="A258" s="194"/>
      <c r="B258" s="194"/>
      <c r="C258" s="194"/>
      <c r="D258" s="204"/>
      <c r="E258" s="209"/>
      <c r="F258" s="209"/>
      <c r="G258" s="386"/>
      <c r="H258" s="386"/>
      <c r="I258" s="386"/>
      <c r="J258" s="33"/>
      <c r="K258" s="50" t="s">
        <v>512</v>
      </c>
      <c r="L258" s="33"/>
      <c r="AS258" s="128"/>
      <c r="AT258" s="128"/>
      <c r="AU258" s="128"/>
      <c r="AV258" s="128"/>
      <c r="AW258" s="128"/>
      <c r="AX258" s="128"/>
      <c r="AY258" s="128"/>
      <c r="AZ258" s="128"/>
      <c r="BA258" s="128"/>
      <c r="BB258" s="128"/>
      <c r="BC258" s="128"/>
      <c r="BD258" s="128"/>
      <c r="BE258" s="12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</row>
    <row r="259" spans="1:78" ht="12.75">
      <c r="A259" s="194"/>
      <c r="B259" s="194"/>
      <c r="C259" s="194"/>
      <c r="D259" s="204"/>
      <c r="E259" s="209"/>
      <c r="F259" s="209"/>
      <c r="G259" s="386"/>
      <c r="H259" s="386"/>
      <c r="I259" s="386"/>
      <c r="J259" s="33"/>
      <c r="K259" s="50" t="s">
        <v>513</v>
      </c>
      <c r="L259" s="33"/>
      <c r="AS259" s="128"/>
      <c r="AT259" s="128"/>
      <c r="AU259" s="128"/>
      <c r="AV259" s="128"/>
      <c r="AW259" s="128"/>
      <c r="AX259" s="128"/>
      <c r="AY259" s="128"/>
      <c r="AZ259" s="128"/>
      <c r="BA259" s="128"/>
      <c r="BB259" s="128"/>
      <c r="BC259" s="128"/>
      <c r="BD259" s="128"/>
      <c r="BE259" s="12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</row>
    <row r="260" spans="1:78" ht="12.75">
      <c r="A260" s="194"/>
      <c r="B260" s="194"/>
      <c r="C260" s="194"/>
      <c r="D260" s="204"/>
      <c r="E260" s="209"/>
      <c r="F260" s="209"/>
      <c r="G260" s="386"/>
      <c r="H260" s="386"/>
      <c r="I260" s="386"/>
      <c r="J260" s="33"/>
      <c r="K260" s="50" t="s">
        <v>514</v>
      </c>
      <c r="L260" s="33"/>
      <c r="AS260" s="128"/>
      <c r="AT260" s="128"/>
      <c r="AU260" s="128"/>
      <c r="AV260" s="128"/>
      <c r="AW260" s="128"/>
      <c r="AX260" s="128"/>
      <c r="AY260" s="128"/>
      <c r="AZ260" s="128"/>
      <c r="BA260" s="128"/>
      <c r="BB260" s="128"/>
      <c r="BC260" s="128"/>
      <c r="BD260" s="128"/>
      <c r="BE260" s="12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</row>
    <row r="261" spans="1:78" ht="12.75">
      <c r="A261" s="194"/>
      <c r="B261" s="194"/>
      <c r="C261" s="194"/>
      <c r="D261" s="204"/>
      <c r="E261" s="209"/>
      <c r="F261" s="209"/>
      <c r="G261" s="386"/>
      <c r="H261" s="386"/>
      <c r="I261" s="386"/>
      <c r="J261" s="33"/>
      <c r="K261" s="50" t="s">
        <v>515</v>
      </c>
      <c r="L261" s="33"/>
      <c r="AS261" s="128"/>
      <c r="AT261" s="128"/>
      <c r="AU261" s="128"/>
      <c r="AV261" s="128"/>
      <c r="AW261" s="128"/>
      <c r="AX261" s="128"/>
      <c r="AY261" s="128"/>
      <c r="AZ261" s="128"/>
      <c r="BA261" s="128"/>
      <c r="BB261" s="128"/>
      <c r="BC261" s="128"/>
      <c r="BD261" s="128"/>
      <c r="BE261" s="12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</row>
    <row r="262" spans="1:78" ht="12.75">
      <c r="A262" s="194"/>
      <c r="B262" s="194"/>
      <c r="C262" s="194"/>
      <c r="D262" s="204"/>
      <c r="E262" s="209"/>
      <c r="F262" s="209"/>
      <c r="G262" s="386"/>
      <c r="H262" s="386"/>
      <c r="I262" s="386"/>
      <c r="J262" s="33"/>
      <c r="K262" s="50" t="s">
        <v>516</v>
      </c>
      <c r="L262" s="33"/>
      <c r="AS262" s="128"/>
      <c r="AT262" s="128"/>
      <c r="AU262" s="128"/>
      <c r="AV262" s="128"/>
      <c r="AW262" s="128"/>
      <c r="AX262" s="128"/>
      <c r="AY262" s="128"/>
      <c r="AZ262" s="128"/>
      <c r="BA262" s="128"/>
      <c r="BB262" s="128"/>
      <c r="BC262" s="128"/>
      <c r="BD262" s="128"/>
      <c r="BE262" s="12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</row>
    <row r="263" spans="1:78" ht="12.75">
      <c r="A263" s="194"/>
      <c r="B263" s="194"/>
      <c r="C263" s="194"/>
      <c r="D263" s="204"/>
      <c r="E263" s="209"/>
      <c r="F263" s="209"/>
      <c r="G263" s="386"/>
      <c r="H263" s="386"/>
      <c r="I263" s="386"/>
      <c r="J263" s="33"/>
      <c r="K263" s="50" t="s">
        <v>517</v>
      </c>
      <c r="L263" s="33"/>
      <c r="AS263" s="128"/>
      <c r="AT263" s="128"/>
      <c r="AU263" s="128"/>
      <c r="AV263" s="128"/>
      <c r="AW263" s="128"/>
      <c r="AX263" s="128"/>
      <c r="AY263" s="128"/>
      <c r="AZ263" s="128"/>
      <c r="BA263" s="128"/>
      <c r="BB263" s="128"/>
      <c r="BC263" s="128"/>
      <c r="BD263" s="128"/>
      <c r="BE263" s="12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</row>
    <row r="264" spans="1:78" ht="12.75">
      <c r="A264" s="194"/>
      <c r="B264" s="194"/>
      <c r="C264" s="194"/>
      <c r="D264" s="204"/>
      <c r="E264" s="209"/>
      <c r="F264" s="209"/>
      <c r="G264" s="386"/>
      <c r="H264" s="386"/>
      <c r="I264" s="386"/>
      <c r="J264" s="33"/>
      <c r="K264" s="50" t="s">
        <v>518</v>
      </c>
      <c r="L264" s="33"/>
      <c r="AS264" s="128"/>
      <c r="AT264" s="128"/>
      <c r="AU264" s="128"/>
      <c r="AV264" s="128"/>
      <c r="AW264" s="128"/>
      <c r="AX264" s="128"/>
      <c r="AY264" s="128"/>
      <c r="AZ264" s="128"/>
      <c r="BA264" s="128"/>
      <c r="BB264" s="128"/>
      <c r="BC264" s="128"/>
      <c r="BD264" s="128"/>
      <c r="BE264" s="12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</row>
    <row r="265" spans="1:78" ht="12.75">
      <c r="A265" s="194"/>
      <c r="B265" s="194"/>
      <c r="C265" s="194"/>
      <c r="D265" s="204"/>
      <c r="E265" s="209"/>
      <c r="F265" s="209"/>
      <c r="G265" s="386"/>
      <c r="H265" s="386"/>
      <c r="I265" s="386"/>
      <c r="J265" s="33"/>
      <c r="K265" s="50" t="s">
        <v>519</v>
      </c>
      <c r="L265" s="33"/>
      <c r="AS265" s="128"/>
      <c r="AT265" s="128"/>
      <c r="AU265" s="128"/>
      <c r="AV265" s="128"/>
      <c r="AW265" s="128"/>
      <c r="AX265" s="128"/>
      <c r="AY265" s="128"/>
      <c r="AZ265" s="128"/>
      <c r="BA265" s="128"/>
      <c r="BB265" s="128"/>
      <c r="BC265" s="128"/>
      <c r="BD265" s="128"/>
      <c r="BE265" s="12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</row>
    <row r="266" spans="1:78" ht="12.75">
      <c r="A266" s="204"/>
      <c r="B266" s="204"/>
      <c r="C266" s="204"/>
      <c r="D266" s="204"/>
      <c r="E266" s="209"/>
      <c r="F266" s="209"/>
      <c r="G266" s="386"/>
      <c r="H266" s="386"/>
      <c r="I266" s="386"/>
      <c r="J266" s="33"/>
      <c r="K266" s="50" t="s">
        <v>520</v>
      </c>
      <c r="L266" s="33"/>
      <c r="AS266" s="128"/>
      <c r="AT266" s="128"/>
      <c r="AU266" s="128"/>
      <c r="AV266" s="128"/>
      <c r="AW266" s="128"/>
      <c r="AX266" s="128"/>
      <c r="AY266" s="128"/>
      <c r="AZ266" s="128"/>
      <c r="BA266" s="128"/>
      <c r="BB266" s="128"/>
      <c r="BC266" s="128"/>
      <c r="BD266" s="128"/>
      <c r="BE266" s="12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</row>
    <row r="267" spans="1:78" ht="12.75">
      <c r="A267" s="204"/>
      <c r="B267" s="204"/>
      <c r="C267" s="204"/>
      <c r="D267" s="204"/>
      <c r="E267" s="209"/>
      <c r="F267" s="209"/>
      <c r="G267" s="386"/>
      <c r="H267" s="386"/>
      <c r="I267" s="386"/>
      <c r="J267" s="33"/>
      <c r="K267" s="50" t="s">
        <v>521</v>
      </c>
      <c r="L267" s="33"/>
      <c r="AS267" s="128"/>
      <c r="AT267" s="128"/>
      <c r="AU267" s="128"/>
      <c r="AV267" s="128"/>
      <c r="AW267" s="128"/>
      <c r="AX267" s="128"/>
      <c r="AY267" s="128"/>
      <c r="AZ267" s="128"/>
      <c r="BA267" s="128"/>
      <c r="BB267" s="128"/>
      <c r="BC267" s="128"/>
      <c r="BD267" s="128"/>
      <c r="BE267" s="12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</row>
    <row r="268" spans="1:78" ht="12.75">
      <c r="A268" s="204"/>
      <c r="B268" s="204"/>
      <c r="C268" s="204"/>
      <c r="D268" s="204"/>
      <c r="E268" s="209"/>
      <c r="F268" s="209"/>
      <c r="G268" s="386"/>
      <c r="H268" s="386"/>
      <c r="I268" s="386"/>
      <c r="J268" s="33"/>
      <c r="K268" s="50" t="s">
        <v>522</v>
      </c>
      <c r="L268" s="33"/>
      <c r="AS268" s="128"/>
      <c r="AT268" s="128"/>
      <c r="AU268" s="128"/>
      <c r="AV268" s="128"/>
      <c r="AW268" s="128"/>
      <c r="AX268" s="128"/>
      <c r="AY268" s="128"/>
      <c r="AZ268" s="128"/>
      <c r="BA268" s="128"/>
      <c r="BB268" s="128"/>
      <c r="BC268" s="128"/>
      <c r="BD268" s="128"/>
      <c r="BE268" s="12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</row>
    <row r="269" spans="1:78" ht="12.75">
      <c r="A269" s="204"/>
      <c r="B269" s="204"/>
      <c r="C269" s="204"/>
      <c r="D269" s="204"/>
      <c r="E269" s="209"/>
      <c r="F269" s="209"/>
      <c r="G269" s="386"/>
      <c r="H269" s="386"/>
      <c r="I269" s="386"/>
      <c r="J269" s="33"/>
      <c r="K269" s="50" t="s">
        <v>523</v>
      </c>
      <c r="L269" s="33"/>
      <c r="AS269" s="128"/>
      <c r="AT269" s="128"/>
      <c r="AU269" s="128"/>
      <c r="AV269" s="128"/>
      <c r="AW269" s="128"/>
      <c r="AX269" s="128"/>
      <c r="AY269" s="128"/>
      <c r="AZ269" s="128"/>
      <c r="BA269" s="128"/>
      <c r="BB269" s="128"/>
      <c r="BC269" s="128"/>
      <c r="BD269" s="128"/>
      <c r="BE269" s="12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</row>
    <row r="270" spans="1:78" ht="12.75">
      <c r="A270" s="204"/>
      <c r="B270" s="204"/>
      <c r="C270" s="204"/>
      <c r="D270" s="204"/>
      <c r="E270" s="209"/>
      <c r="F270" s="209"/>
      <c r="G270" s="386"/>
      <c r="H270" s="386"/>
      <c r="I270" s="386"/>
      <c r="J270" s="33"/>
      <c r="K270" s="50" t="s">
        <v>12</v>
      </c>
      <c r="L270" s="33"/>
      <c r="AS270" s="128"/>
      <c r="AT270" s="128"/>
      <c r="AU270" s="128"/>
      <c r="AV270" s="128"/>
      <c r="AW270" s="128"/>
      <c r="AX270" s="128"/>
      <c r="AY270" s="128"/>
      <c r="AZ270" s="128"/>
      <c r="BA270" s="128"/>
      <c r="BB270" s="128"/>
      <c r="BC270" s="128"/>
      <c r="BD270" s="128"/>
      <c r="BE270" s="12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</row>
    <row r="271" spans="1:78" ht="12.75">
      <c r="A271" s="204"/>
      <c r="B271" s="204"/>
      <c r="C271" s="204"/>
      <c r="D271" s="204"/>
      <c r="E271" s="209"/>
      <c r="F271" s="209"/>
      <c r="G271" s="386"/>
      <c r="H271" s="386"/>
      <c r="I271" s="386"/>
      <c r="J271" s="33"/>
      <c r="K271" s="50" t="s">
        <v>13</v>
      </c>
      <c r="L271" s="33"/>
      <c r="AS271" s="128"/>
      <c r="AT271" s="128"/>
      <c r="AU271" s="128"/>
      <c r="AV271" s="128"/>
      <c r="AW271" s="128"/>
      <c r="AX271" s="128"/>
      <c r="AY271" s="128"/>
      <c r="AZ271" s="128"/>
      <c r="BA271" s="128"/>
      <c r="BB271" s="128"/>
      <c r="BC271" s="128"/>
      <c r="BD271" s="128"/>
      <c r="BE271" s="12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</row>
    <row r="272" spans="1:78" ht="12.75">
      <c r="A272" s="204"/>
      <c r="B272" s="204"/>
      <c r="C272" s="204"/>
      <c r="D272" s="204"/>
      <c r="E272" s="209"/>
      <c r="F272" s="209"/>
      <c r="G272" s="386"/>
      <c r="H272" s="386"/>
      <c r="I272" s="386"/>
      <c r="J272" s="33"/>
      <c r="K272" s="50" t="s">
        <v>14</v>
      </c>
      <c r="L272" s="33"/>
      <c r="AS272" s="128"/>
      <c r="AT272" s="128"/>
      <c r="AU272" s="128"/>
      <c r="AV272" s="128"/>
      <c r="AW272" s="128"/>
      <c r="AX272" s="128"/>
      <c r="AY272" s="128"/>
      <c r="AZ272" s="128"/>
      <c r="BA272" s="128"/>
      <c r="BB272" s="128"/>
      <c r="BC272" s="128"/>
      <c r="BD272" s="128"/>
      <c r="BE272" s="12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</row>
    <row r="273" spans="1:78" ht="12.75">
      <c r="A273" s="204"/>
      <c r="B273" s="204"/>
      <c r="C273" s="204"/>
      <c r="D273" s="204"/>
      <c r="E273" s="209"/>
      <c r="F273" s="209"/>
      <c r="G273" s="386"/>
      <c r="H273" s="386"/>
      <c r="I273" s="386"/>
      <c r="J273" s="33"/>
      <c r="K273" s="50" t="s">
        <v>15</v>
      </c>
      <c r="L273" s="33"/>
      <c r="AS273" s="128"/>
      <c r="AT273" s="128"/>
      <c r="AU273" s="128"/>
      <c r="AV273" s="128"/>
      <c r="AW273" s="128"/>
      <c r="AX273" s="128"/>
      <c r="AY273" s="128"/>
      <c r="AZ273" s="128"/>
      <c r="BA273" s="128"/>
      <c r="BB273" s="128"/>
      <c r="BC273" s="128"/>
      <c r="BD273" s="128"/>
      <c r="BE273" s="12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</row>
    <row r="274" spans="1:78" ht="12.75">
      <c r="A274" s="204"/>
      <c r="B274" s="204"/>
      <c r="C274" s="204"/>
      <c r="D274" s="204"/>
      <c r="E274" s="209"/>
      <c r="F274" s="209"/>
      <c r="G274" s="386"/>
      <c r="H274" s="386"/>
      <c r="I274" s="386"/>
      <c r="J274" s="33"/>
      <c r="K274" s="50" t="s">
        <v>16</v>
      </c>
      <c r="L274" s="33"/>
      <c r="AS274" s="128"/>
      <c r="AT274" s="128"/>
      <c r="AU274" s="128"/>
      <c r="AV274" s="128"/>
      <c r="AW274" s="128"/>
      <c r="AX274" s="128"/>
      <c r="AY274" s="128"/>
      <c r="AZ274" s="128"/>
      <c r="BA274" s="128"/>
      <c r="BB274" s="128"/>
      <c r="BC274" s="128"/>
      <c r="BD274" s="128"/>
      <c r="BE274" s="12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</row>
    <row r="275" spans="1:78" ht="12.75">
      <c r="A275" s="204"/>
      <c r="B275" s="204"/>
      <c r="C275" s="204"/>
      <c r="D275" s="204"/>
      <c r="E275" s="209"/>
      <c r="F275" s="209"/>
      <c r="G275" s="386"/>
      <c r="H275" s="386"/>
      <c r="I275" s="386"/>
      <c r="J275" s="33"/>
      <c r="K275" s="50" t="s">
        <v>17</v>
      </c>
      <c r="L275" s="33"/>
      <c r="AS275" s="128"/>
      <c r="AT275" s="128"/>
      <c r="AU275" s="128"/>
      <c r="AV275" s="128"/>
      <c r="AW275" s="128"/>
      <c r="AX275" s="128"/>
      <c r="AY275" s="128"/>
      <c r="AZ275" s="128"/>
      <c r="BA275" s="128"/>
      <c r="BB275" s="128"/>
      <c r="BC275" s="128"/>
      <c r="BD275" s="128"/>
      <c r="BE275" s="12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</row>
    <row r="276" spans="1:78" ht="12.75">
      <c r="A276" s="204"/>
      <c r="B276" s="204"/>
      <c r="C276" s="204"/>
      <c r="D276" s="204"/>
      <c r="E276" s="209"/>
      <c r="F276" s="209"/>
      <c r="G276" s="386"/>
      <c r="H276" s="386"/>
      <c r="I276" s="386"/>
      <c r="J276" s="33"/>
      <c r="K276" s="50" t="s">
        <v>18</v>
      </c>
      <c r="L276" s="33"/>
      <c r="AS276" s="128"/>
      <c r="AT276" s="128"/>
      <c r="AU276" s="128"/>
      <c r="AV276" s="128"/>
      <c r="AW276" s="128"/>
      <c r="AX276" s="128"/>
      <c r="AY276" s="128"/>
      <c r="AZ276" s="128"/>
      <c r="BA276" s="128"/>
      <c r="BB276" s="128"/>
      <c r="BC276" s="128"/>
      <c r="BD276" s="128"/>
      <c r="BE276" s="12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</row>
    <row r="277" spans="1:78" ht="12.75">
      <c r="A277" s="204"/>
      <c r="B277" s="204"/>
      <c r="C277" s="204"/>
      <c r="D277" s="204"/>
      <c r="E277" s="209"/>
      <c r="F277" s="209"/>
      <c r="G277" s="386"/>
      <c r="H277" s="386"/>
      <c r="I277" s="386"/>
      <c r="J277" s="33"/>
      <c r="K277" s="50" t="s">
        <v>19</v>
      </c>
      <c r="L277" s="33"/>
      <c r="AS277" s="128"/>
      <c r="AT277" s="128"/>
      <c r="AU277" s="128"/>
      <c r="AV277" s="128"/>
      <c r="AW277" s="128"/>
      <c r="AX277" s="128"/>
      <c r="AY277" s="128"/>
      <c r="AZ277" s="128"/>
      <c r="BA277" s="128"/>
      <c r="BB277" s="128"/>
      <c r="BC277" s="128"/>
      <c r="BD277" s="128"/>
      <c r="BE277" s="12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</row>
    <row r="278" spans="1:78" ht="12.75">
      <c r="A278" s="204"/>
      <c r="B278" s="204"/>
      <c r="C278" s="204"/>
      <c r="D278" s="204"/>
      <c r="E278" s="209"/>
      <c r="F278" s="209"/>
      <c r="G278" s="386"/>
      <c r="H278" s="386"/>
      <c r="I278" s="386"/>
      <c r="J278" s="33"/>
      <c r="K278" s="50" t="s">
        <v>20</v>
      </c>
      <c r="L278" s="33"/>
      <c r="AS278" s="128"/>
      <c r="AT278" s="128"/>
      <c r="AU278" s="128"/>
      <c r="AV278" s="128"/>
      <c r="AW278" s="128"/>
      <c r="AX278" s="128"/>
      <c r="AY278" s="128"/>
      <c r="AZ278" s="128"/>
      <c r="BA278" s="128"/>
      <c r="BB278" s="128"/>
      <c r="BC278" s="128"/>
      <c r="BD278" s="128"/>
      <c r="BE278" s="12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</row>
    <row r="279" spans="1:78" ht="12.75">
      <c r="A279" s="204"/>
      <c r="B279" s="204"/>
      <c r="C279" s="204"/>
      <c r="D279" s="204"/>
      <c r="E279" s="209"/>
      <c r="F279" s="209"/>
      <c r="G279" s="386"/>
      <c r="H279" s="386"/>
      <c r="I279" s="386"/>
      <c r="J279" s="33"/>
      <c r="K279" s="50" t="s">
        <v>21</v>
      </c>
      <c r="L279" s="33"/>
      <c r="AS279" s="128"/>
      <c r="AT279" s="128"/>
      <c r="AU279" s="128"/>
      <c r="AV279" s="128"/>
      <c r="AW279" s="128"/>
      <c r="AX279" s="128"/>
      <c r="AY279" s="128"/>
      <c r="AZ279" s="128"/>
      <c r="BA279" s="128"/>
      <c r="BB279" s="128"/>
      <c r="BC279" s="128"/>
      <c r="BD279" s="128"/>
      <c r="BE279" s="12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</row>
    <row r="280" spans="1:78" ht="12.75">
      <c r="A280" s="204"/>
      <c r="B280" s="204"/>
      <c r="C280" s="204"/>
      <c r="D280" s="204"/>
      <c r="E280" s="209"/>
      <c r="F280" s="209"/>
      <c r="G280" s="386"/>
      <c r="H280" s="386"/>
      <c r="I280" s="386"/>
      <c r="J280" s="33"/>
      <c r="K280" s="50" t="s">
        <v>22</v>
      </c>
      <c r="L280" s="33"/>
      <c r="AS280" s="128"/>
      <c r="AT280" s="128"/>
      <c r="AU280" s="128"/>
      <c r="AV280" s="128"/>
      <c r="AW280" s="128"/>
      <c r="AX280" s="128"/>
      <c r="AY280" s="128"/>
      <c r="AZ280" s="128"/>
      <c r="BA280" s="128"/>
      <c r="BB280" s="128"/>
      <c r="BC280" s="128"/>
      <c r="BD280" s="128"/>
      <c r="BE280" s="12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</row>
    <row r="281" spans="1:12" ht="12.75">
      <c r="A281" s="204"/>
      <c r="B281" s="204"/>
      <c r="C281" s="204"/>
      <c r="D281" s="204"/>
      <c r="E281" s="209"/>
      <c r="F281" s="209"/>
      <c r="G281" s="386"/>
      <c r="H281" s="386"/>
      <c r="I281" s="386"/>
      <c r="J281" s="33"/>
      <c r="K281" s="50" t="s">
        <v>23</v>
      </c>
      <c r="L281" s="33"/>
    </row>
    <row r="282" spans="1:12" ht="12.75">
      <c r="A282" s="204"/>
      <c r="B282" s="204"/>
      <c r="C282" s="204"/>
      <c r="D282" s="204"/>
      <c r="E282" s="209"/>
      <c r="F282" s="209"/>
      <c r="G282" s="386"/>
      <c r="H282" s="386"/>
      <c r="I282" s="386"/>
      <c r="J282" s="33"/>
      <c r="K282" s="50" t="s">
        <v>24</v>
      </c>
      <c r="L282" s="33"/>
    </row>
    <row r="283" spans="1:12" ht="12.75">
      <c r="A283" s="204"/>
      <c r="B283" s="204"/>
      <c r="C283" s="204"/>
      <c r="D283" s="204"/>
      <c r="E283" s="209"/>
      <c r="F283" s="209"/>
      <c r="G283" s="386"/>
      <c r="H283" s="386"/>
      <c r="I283" s="386"/>
      <c r="J283" s="33"/>
      <c r="K283" s="50" t="s">
        <v>25</v>
      </c>
      <c r="L283" s="33"/>
    </row>
    <row r="284" spans="1:12" ht="12.75">
      <c r="A284" s="204"/>
      <c r="B284" s="204"/>
      <c r="C284" s="204"/>
      <c r="D284" s="204"/>
      <c r="E284" s="209"/>
      <c r="F284" s="209"/>
      <c r="G284" s="386"/>
      <c r="H284" s="386"/>
      <c r="I284" s="386"/>
      <c r="J284" s="33"/>
      <c r="K284" s="50" t="s">
        <v>26</v>
      </c>
      <c r="L284" s="33"/>
    </row>
    <row r="285" spans="1:12" ht="12.75">
      <c r="A285" s="204"/>
      <c r="B285" s="204"/>
      <c r="C285" s="204"/>
      <c r="D285" s="204"/>
      <c r="E285" s="209"/>
      <c r="F285" s="209"/>
      <c r="G285" s="386"/>
      <c r="H285" s="386"/>
      <c r="I285" s="386"/>
      <c r="J285" s="33"/>
      <c r="K285" s="50" t="s">
        <v>27</v>
      </c>
      <c r="L285" s="33"/>
    </row>
    <row r="286" spans="1:12" ht="12.75">
      <c r="A286" s="204"/>
      <c r="B286" s="204"/>
      <c r="C286" s="204"/>
      <c r="D286" s="204"/>
      <c r="E286" s="209"/>
      <c r="F286" s="209"/>
      <c r="G286" s="386"/>
      <c r="H286" s="386"/>
      <c r="I286" s="386"/>
      <c r="J286" s="33"/>
      <c r="K286" s="50" t="s">
        <v>28</v>
      </c>
      <c r="L286" s="33"/>
    </row>
    <row r="287" spans="1:12" ht="12.75">
      <c r="A287" s="204"/>
      <c r="B287" s="204"/>
      <c r="C287" s="204"/>
      <c r="D287" s="204"/>
      <c r="E287" s="209"/>
      <c r="F287" s="209"/>
      <c r="G287" s="386"/>
      <c r="H287" s="386"/>
      <c r="I287" s="386"/>
      <c r="J287" s="33"/>
      <c r="K287" s="50" t="s">
        <v>29</v>
      </c>
      <c r="L287" s="33"/>
    </row>
    <row r="288" spans="1:12" ht="12.75">
      <c r="A288" s="204"/>
      <c r="B288" s="204"/>
      <c r="C288" s="204"/>
      <c r="D288" s="204"/>
      <c r="E288" s="209"/>
      <c r="F288" s="209"/>
      <c r="G288" s="386"/>
      <c r="H288" s="386"/>
      <c r="I288" s="386"/>
      <c r="J288" s="33"/>
      <c r="K288" s="50" t="s">
        <v>30</v>
      </c>
      <c r="L288" s="33"/>
    </row>
    <row r="289" spans="1:12" ht="12.75">
      <c r="A289" s="204"/>
      <c r="B289" s="204"/>
      <c r="C289" s="204"/>
      <c r="D289" s="204"/>
      <c r="E289" s="209"/>
      <c r="F289" s="209"/>
      <c r="G289" s="386"/>
      <c r="H289" s="386"/>
      <c r="I289" s="386"/>
      <c r="J289" s="33"/>
      <c r="K289" s="50" t="s">
        <v>31</v>
      </c>
      <c r="L289" s="33"/>
    </row>
    <row r="290" spans="1:12" ht="12.75">
      <c r="A290" s="204"/>
      <c r="B290" s="204"/>
      <c r="C290" s="204"/>
      <c r="D290" s="204"/>
      <c r="E290" s="209"/>
      <c r="F290" s="209"/>
      <c r="G290" s="386"/>
      <c r="H290" s="386"/>
      <c r="I290" s="386"/>
      <c r="J290" s="33"/>
      <c r="K290" s="50" t="s">
        <v>32</v>
      </c>
      <c r="L290" s="33"/>
    </row>
    <row r="291" spans="1:12" ht="12.75">
      <c r="A291" s="204"/>
      <c r="B291" s="204"/>
      <c r="C291" s="204"/>
      <c r="D291" s="204"/>
      <c r="E291" s="209"/>
      <c r="F291" s="209"/>
      <c r="G291" s="386"/>
      <c r="H291" s="386"/>
      <c r="I291" s="386"/>
      <c r="J291" s="33"/>
      <c r="K291" s="50" t="s">
        <v>33</v>
      </c>
      <c r="L291" s="33"/>
    </row>
    <row r="292" spans="1:20" ht="12.75">
      <c r="A292" s="204"/>
      <c r="B292" s="204"/>
      <c r="C292" s="204"/>
      <c r="D292" s="204"/>
      <c r="E292" s="209"/>
      <c r="F292" s="209"/>
      <c r="G292" s="386"/>
      <c r="H292" s="386"/>
      <c r="I292" s="386"/>
      <c r="J292" s="33"/>
      <c r="K292" s="50" t="s">
        <v>34</v>
      </c>
      <c r="L292" s="33"/>
      <c r="M292" s="21"/>
      <c r="N292" s="21"/>
      <c r="O292" s="21"/>
      <c r="P292" s="21"/>
      <c r="Q292" s="21"/>
      <c r="R292" s="21"/>
      <c r="S292" s="21"/>
      <c r="T292" s="21"/>
    </row>
    <row r="293" spans="1:20" ht="12.75">
      <c r="A293" s="204"/>
      <c r="B293" s="204"/>
      <c r="C293" s="204"/>
      <c r="D293" s="204"/>
      <c r="E293" s="209"/>
      <c r="F293" s="209"/>
      <c r="G293" s="386"/>
      <c r="H293" s="386"/>
      <c r="I293" s="386"/>
      <c r="J293" s="33"/>
      <c r="K293" s="50" t="s">
        <v>35</v>
      </c>
      <c r="L293" s="33"/>
      <c r="M293" s="21"/>
      <c r="N293" s="21"/>
      <c r="O293" s="21"/>
      <c r="P293" s="21"/>
      <c r="Q293" s="21"/>
      <c r="R293" s="21"/>
      <c r="S293" s="21"/>
      <c r="T293" s="21"/>
    </row>
    <row r="294" spans="1:20" ht="12.75">
      <c r="A294" s="204"/>
      <c r="B294" s="204"/>
      <c r="C294" s="204"/>
      <c r="D294" s="204"/>
      <c r="E294" s="209"/>
      <c r="F294" s="209"/>
      <c r="G294" s="386"/>
      <c r="H294" s="386"/>
      <c r="I294" s="386"/>
      <c r="J294" s="33"/>
      <c r="K294" s="50" t="s">
        <v>36</v>
      </c>
      <c r="L294" s="33"/>
      <c r="M294" s="21"/>
      <c r="N294" s="21"/>
      <c r="O294" s="21"/>
      <c r="P294" s="21"/>
      <c r="Q294" s="21"/>
      <c r="R294" s="21"/>
      <c r="S294" s="21"/>
      <c r="T294" s="21"/>
    </row>
    <row r="295" spans="1:20" ht="12.75">
      <c r="A295" s="204"/>
      <c r="B295" s="204"/>
      <c r="C295" s="204"/>
      <c r="D295" s="204"/>
      <c r="E295" s="209"/>
      <c r="F295" s="209"/>
      <c r="G295" s="386"/>
      <c r="H295" s="386"/>
      <c r="I295" s="386"/>
      <c r="J295" s="33"/>
      <c r="K295" s="50" t="s">
        <v>37</v>
      </c>
      <c r="L295" s="33"/>
      <c r="M295" s="21"/>
      <c r="N295" s="21"/>
      <c r="O295" s="21"/>
      <c r="P295" s="21"/>
      <c r="Q295" s="21"/>
      <c r="R295" s="21"/>
      <c r="S295" s="21"/>
      <c r="T295" s="21"/>
    </row>
    <row r="296" spans="1:20" ht="12.75">
      <c r="A296" s="204"/>
      <c r="B296" s="204"/>
      <c r="C296" s="204"/>
      <c r="D296" s="204"/>
      <c r="E296" s="209"/>
      <c r="F296" s="209"/>
      <c r="G296" s="386"/>
      <c r="H296" s="386"/>
      <c r="I296" s="386"/>
      <c r="J296" s="33"/>
      <c r="K296" s="50" t="s">
        <v>38</v>
      </c>
      <c r="L296" s="33"/>
      <c r="M296" s="21"/>
      <c r="N296" s="21"/>
      <c r="O296" s="21"/>
      <c r="P296" s="21"/>
      <c r="Q296" s="21"/>
      <c r="R296" s="21"/>
      <c r="S296" s="21"/>
      <c r="T296" s="21"/>
    </row>
    <row r="297" spans="1:20" ht="12.75">
      <c r="A297" s="204"/>
      <c r="B297" s="204"/>
      <c r="C297" s="204"/>
      <c r="D297" s="204"/>
      <c r="E297" s="209"/>
      <c r="F297" s="209"/>
      <c r="G297" s="386"/>
      <c r="H297" s="386"/>
      <c r="I297" s="386"/>
      <c r="J297" s="33"/>
      <c r="K297" s="50" t="s">
        <v>39</v>
      </c>
      <c r="L297" s="33"/>
      <c r="M297" s="21"/>
      <c r="N297" s="21"/>
      <c r="O297" s="21"/>
      <c r="P297" s="21"/>
      <c r="Q297" s="21"/>
      <c r="R297" s="21"/>
      <c r="S297" s="21"/>
      <c r="T297" s="21"/>
    </row>
    <row r="298" spans="1:20" ht="12.75">
      <c r="A298" s="204"/>
      <c r="B298" s="204"/>
      <c r="C298" s="204"/>
      <c r="D298" s="204"/>
      <c r="E298" s="209"/>
      <c r="F298" s="209"/>
      <c r="G298" s="204"/>
      <c r="H298" s="204"/>
      <c r="I298" s="204"/>
      <c r="J298" s="20"/>
      <c r="K298" s="50" t="s">
        <v>56</v>
      </c>
      <c r="L298" s="33"/>
      <c r="M298" s="21"/>
      <c r="N298" s="21"/>
      <c r="O298" s="21"/>
      <c r="P298" s="21"/>
      <c r="Q298" s="21"/>
      <c r="R298" s="21"/>
      <c r="S298" s="21"/>
      <c r="T298" s="21"/>
    </row>
    <row r="299" spans="1:20" ht="12.75">
      <c r="A299" s="204"/>
      <c r="B299" s="204"/>
      <c r="C299" s="204"/>
      <c r="D299" s="204"/>
      <c r="E299" s="204"/>
      <c r="F299" s="204"/>
      <c r="G299" s="204"/>
      <c r="H299" s="204"/>
      <c r="I299" s="204"/>
      <c r="J299" s="20"/>
      <c r="K299" s="50" t="s">
        <v>57</v>
      </c>
      <c r="L299" s="33"/>
      <c r="M299" s="21"/>
      <c r="N299" s="21"/>
      <c r="O299" s="21"/>
      <c r="P299" s="21"/>
      <c r="Q299" s="21"/>
      <c r="R299" s="21"/>
      <c r="S299" s="21"/>
      <c r="T299" s="21"/>
    </row>
    <row r="300" spans="1:20" ht="12.75">
      <c r="A300" s="204"/>
      <c r="B300" s="204"/>
      <c r="C300" s="204"/>
      <c r="D300" s="204"/>
      <c r="E300" s="204"/>
      <c r="F300" s="204"/>
      <c r="G300" s="204"/>
      <c r="H300" s="204"/>
      <c r="I300" s="204"/>
      <c r="J300" s="20"/>
      <c r="K300" s="50" t="s">
        <v>58</v>
      </c>
      <c r="L300" s="33"/>
      <c r="M300" s="21"/>
      <c r="N300" s="21"/>
      <c r="O300" s="21"/>
      <c r="P300" s="21"/>
      <c r="Q300" s="21"/>
      <c r="R300" s="21"/>
      <c r="S300" s="21"/>
      <c r="T300" s="21"/>
    </row>
    <row r="301" spans="1:20" ht="12.75">
      <c r="A301" s="204"/>
      <c r="B301" s="204"/>
      <c r="C301" s="204"/>
      <c r="D301" s="204"/>
      <c r="E301" s="204"/>
      <c r="F301" s="204"/>
      <c r="G301" s="204"/>
      <c r="H301" s="204"/>
      <c r="I301" s="204"/>
      <c r="J301" s="20"/>
      <c r="K301" s="50" t="s">
        <v>59</v>
      </c>
      <c r="L301" s="33"/>
      <c r="M301" s="21"/>
      <c r="N301" s="21"/>
      <c r="O301" s="21"/>
      <c r="P301" s="21"/>
      <c r="Q301" s="21"/>
      <c r="R301" s="21"/>
      <c r="S301" s="21"/>
      <c r="T301" s="21"/>
    </row>
    <row r="302" spans="1:20" ht="12.75">
      <c r="A302" s="204"/>
      <c r="B302" s="204"/>
      <c r="C302" s="204"/>
      <c r="D302" s="204"/>
      <c r="E302" s="204"/>
      <c r="F302" s="204"/>
      <c r="G302" s="204"/>
      <c r="H302" s="204"/>
      <c r="I302" s="204"/>
      <c r="J302" s="20"/>
      <c r="K302" s="50" t="s">
        <v>60</v>
      </c>
      <c r="L302" s="33"/>
      <c r="M302" s="21"/>
      <c r="N302" s="21"/>
      <c r="O302" s="21"/>
      <c r="P302" s="21"/>
      <c r="Q302" s="21"/>
      <c r="R302" s="21"/>
      <c r="S302" s="21"/>
      <c r="T302" s="21"/>
    </row>
    <row r="303" spans="1:20" ht="12.75">
      <c r="A303" s="204"/>
      <c r="B303" s="204"/>
      <c r="C303" s="204"/>
      <c r="D303" s="204"/>
      <c r="E303" s="204"/>
      <c r="F303" s="204"/>
      <c r="G303" s="204"/>
      <c r="H303" s="204"/>
      <c r="I303" s="204"/>
      <c r="J303" s="20"/>
      <c r="K303" s="50" t="s">
        <v>61</v>
      </c>
      <c r="L303" s="33"/>
      <c r="M303" s="21"/>
      <c r="N303" s="21"/>
      <c r="O303" s="21"/>
      <c r="P303" s="21"/>
      <c r="Q303" s="21"/>
      <c r="R303" s="21"/>
      <c r="S303" s="21"/>
      <c r="T303" s="21"/>
    </row>
    <row r="304" spans="1:20" ht="12.75">
      <c r="A304" s="204"/>
      <c r="B304" s="204"/>
      <c r="C304" s="204"/>
      <c r="D304" s="204"/>
      <c r="E304" s="204"/>
      <c r="F304" s="204"/>
      <c r="G304" s="204"/>
      <c r="H304" s="204"/>
      <c r="I304" s="204"/>
      <c r="J304" s="20"/>
      <c r="K304" s="50" t="s">
        <v>62</v>
      </c>
      <c r="L304" s="20"/>
      <c r="M304" s="21"/>
      <c r="N304" s="21"/>
      <c r="O304" s="21"/>
      <c r="P304" s="21"/>
      <c r="Q304" s="21"/>
      <c r="R304" s="21"/>
      <c r="S304" s="21"/>
      <c r="T304" s="21"/>
    </row>
    <row r="305" spans="1:20" ht="12.75">
      <c r="A305" s="204"/>
      <c r="B305" s="204"/>
      <c r="C305" s="204"/>
      <c r="D305" s="204"/>
      <c r="E305" s="204"/>
      <c r="F305" s="204"/>
      <c r="G305" s="204"/>
      <c r="H305" s="204"/>
      <c r="I305" s="204"/>
      <c r="J305" s="20"/>
      <c r="K305" s="50" t="s">
        <v>63</v>
      </c>
      <c r="L305" s="20"/>
      <c r="M305" s="21"/>
      <c r="N305" s="21"/>
      <c r="O305" s="21"/>
      <c r="P305" s="21"/>
      <c r="Q305" s="21"/>
      <c r="R305" s="21"/>
      <c r="S305" s="21"/>
      <c r="T305" s="21"/>
    </row>
    <row r="306" spans="1:20" ht="12.75">
      <c r="A306" s="204"/>
      <c r="B306" s="204"/>
      <c r="C306" s="204"/>
      <c r="D306" s="204"/>
      <c r="E306" s="204"/>
      <c r="F306" s="204"/>
      <c r="G306" s="204"/>
      <c r="H306" s="204"/>
      <c r="I306" s="204"/>
      <c r="J306" s="20"/>
      <c r="K306" s="50" t="s">
        <v>64</v>
      </c>
      <c r="L306" s="20"/>
      <c r="M306" s="21"/>
      <c r="N306" s="21"/>
      <c r="O306" s="21"/>
      <c r="P306" s="21"/>
      <c r="Q306" s="21"/>
      <c r="R306" s="21"/>
      <c r="S306" s="21"/>
      <c r="T306" s="21"/>
    </row>
    <row r="307" spans="1:20" ht="12.75">
      <c r="A307" s="204"/>
      <c r="B307" s="204"/>
      <c r="C307" s="204"/>
      <c r="D307" s="204"/>
      <c r="E307" s="204"/>
      <c r="F307" s="204"/>
      <c r="G307" s="204"/>
      <c r="H307" s="204"/>
      <c r="I307" s="204"/>
      <c r="J307" s="20"/>
      <c r="K307" s="50" t="s">
        <v>65</v>
      </c>
      <c r="L307" s="20"/>
      <c r="M307" s="21"/>
      <c r="N307" s="21"/>
      <c r="O307" s="21"/>
      <c r="P307" s="21"/>
      <c r="Q307" s="21"/>
      <c r="R307" s="21"/>
      <c r="S307" s="21"/>
      <c r="T307" s="21"/>
    </row>
    <row r="308" spans="1:20" ht="12.75">
      <c r="A308" s="204"/>
      <c r="B308" s="204"/>
      <c r="C308" s="204"/>
      <c r="D308" s="204"/>
      <c r="E308" s="204"/>
      <c r="F308" s="204"/>
      <c r="G308" s="204"/>
      <c r="H308" s="204"/>
      <c r="I308" s="204"/>
      <c r="J308" s="20"/>
      <c r="K308" s="50" t="s">
        <v>66</v>
      </c>
      <c r="L308" s="20"/>
      <c r="M308" s="21"/>
      <c r="N308" s="21"/>
      <c r="O308" s="21"/>
      <c r="P308" s="21"/>
      <c r="Q308" s="21"/>
      <c r="R308" s="21"/>
      <c r="S308" s="21"/>
      <c r="T308" s="21"/>
    </row>
    <row r="309" spans="1:20" ht="12.75">
      <c r="A309" s="204"/>
      <c r="B309" s="204"/>
      <c r="C309" s="204"/>
      <c r="D309" s="204"/>
      <c r="E309" s="204"/>
      <c r="F309" s="204"/>
      <c r="G309" s="204"/>
      <c r="H309" s="204"/>
      <c r="I309" s="204"/>
      <c r="J309" s="20"/>
      <c r="K309" s="50" t="s">
        <v>67</v>
      </c>
      <c r="L309" s="20"/>
      <c r="M309" s="21"/>
      <c r="N309" s="21"/>
      <c r="O309" s="21"/>
      <c r="P309" s="21"/>
      <c r="Q309" s="21"/>
      <c r="R309" s="21"/>
      <c r="S309" s="21"/>
      <c r="T309" s="21"/>
    </row>
    <row r="310" spans="1:20" ht="12.75">
      <c r="A310" s="204"/>
      <c r="B310" s="204"/>
      <c r="C310" s="204"/>
      <c r="D310" s="204"/>
      <c r="E310" s="204"/>
      <c r="F310" s="204"/>
      <c r="G310" s="204"/>
      <c r="H310" s="204"/>
      <c r="I310" s="204"/>
      <c r="J310" s="20"/>
      <c r="K310" s="50" t="s">
        <v>68</v>
      </c>
      <c r="L310" s="20"/>
      <c r="M310" s="21"/>
      <c r="N310" s="21"/>
      <c r="O310" s="21"/>
      <c r="P310" s="21"/>
      <c r="Q310" s="21"/>
      <c r="R310" s="21"/>
      <c r="S310" s="21"/>
      <c r="T310" s="21"/>
    </row>
    <row r="311" spans="1:20" ht="12.75">
      <c r="A311" s="204"/>
      <c r="B311" s="204"/>
      <c r="C311" s="204"/>
      <c r="D311" s="204"/>
      <c r="E311" s="204"/>
      <c r="F311" s="204"/>
      <c r="G311" s="204"/>
      <c r="H311" s="204"/>
      <c r="I311" s="204"/>
      <c r="J311" s="20"/>
      <c r="K311" s="50" t="s">
        <v>69</v>
      </c>
      <c r="L311" s="20"/>
      <c r="M311" s="21"/>
      <c r="N311" s="21"/>
      <c r="O311" s="21"/>
      <c r="P311" s="21"/>
      <c r="Q311" s="21"/>
      <c r="R311" s="21"/>
      <c r="S311" s="21"/>
      <c r="T311" s="21"/>
    </row>
    <row r="312" spans="1:20" ht="12.75">
      <c r="A312" s="204"/>
      <c r="B312" s="204"/>
      <c r="C312" s="204"/>
      <c r="D312" s="204"/>
      <c r="E312" s="204"/>
      <c r="F312" s="204"/>
      <c r="G312" s="204"/>
      <c r="H312" s="204"/>
      <c r="I312" s="204"/>
      <c r="J312" s="20"/>
      <c r="K312" s="50" t="s">
        <v>70</v>
      </c>
      <c r="L312" s="20"/>
      <c r="M312" s="21"/>
      <c r="N312" s="21"/>
      <c r="O312" s="21"/>
      <c r="P312" s="21"/>
      <c r="Q312" s="21"/>
      <c r="R312" s="21"/>
      <c r="S312" s="21"/>
      <c r="T312" s="21"/>
    </row>
    <row r="313" spans="1:20" ht="12.75">
      <c r="A313" s="204"/>
      <c r="B313" s="204"/>
      <c r="C313" s="204"/>
      <c r="D313" s="204"/>
      <c r="E313" s="204"/>
      <c r="F313" s="204"/>
      <c r="G313" s="204"/>
      <c r="H313" s="204"/>
      <c r="I313" s="204"/>
      <c r="J313" s="20"/>
      <c r="K313" s="50" t="s">
        <v>71</v>
      </c>
      <c r="L313" s="20"/>
      <c r="M313" s="21"/>
      <c r="N313" s="21"/>
      <c r="O313" s="21"/>
      <c r="P313" s="21"/>
      <c r="Q313" s="21"/>
      <c r="R313" s="21"/>
      <c r="S313" s="21"/>
      <c r="T313" s="21"/>
    </row>
    <row r="314" spans="1:20" ht="12.75">
      <c r="A314" s="204"/>
      <c r="B314" s="204"/>
      <c r="C314" s="204"/>
      <c r="D314" s="204"/>
      <c r="E314" s="204"/>
      <c r="F314" s="204"/>
      <c r="G314" s="204"/>
      <c r="H314" s="204"/>
      <c r="I314" s="204"/>
      <c r="J314" s="20"/>
      <c r="K314" s="50" t="s">
        <v>72</v>
      </c>
      <c r="L314" s="20"/>
      <c r="M314" s="21"/>
      <c r="N314" s="21"/>
      <c r="O314" s="21"/>
      <c r="P314" s="21"/>
      <c r="Q314" s="21"/>
      <c r="R314" s="21"/>
      <c r="S314" s="21"/>
      <c r="T314" s="21"/>
    </row>
    <row r="315" spans="1:20" ht="12.75">
      <c r="A315" s="204"/>
      <c r="B315" s="204"/>
      <c r="C315" s="204"/>
      <c r="D315" s="204"/>
      <c r="E315" s="204"/>
      <c r="F315" s="204"/>
      <c r="G315" s="204"/>
      <c r="H315" s="204"/>
      <c r="I315" s="204"/>
      <c r="J315" s="20"/>
      <c r="K315" s="50" t="s">
        <v>73</v>
      </c>
      <c r="L315" s="20"/>
      <c r="M315" s="21"/>
      <c r="N315" s="21"/>
      <c r="O315" s="21"/>
      <c r="P315" s="21"/>
      <c r="Q315" s="21"/>
      <c r="R315" s="21"/>
      <c r="S315" s="21"/>
      <c r="T315" s="21"/>
    </row>
    <row r="316" spans="1:20" ht="12.75">
      <c r="A316" s="204"/>
      <c r="B316" s="204"/>
      <c r="C316" s="204"/>
      <c r="D316" s="204"/>
      <c r="E316" s="204"/>
      <c r="F316" s="204"/>
      <c r="G316" s="204"/>
      <c r="H316" s="204"/>
      <c r="I316" s="204"/>
      <c r="J316" s="20"/>
      <c r="K316" s="50" t="s">
        <v>74</v>
      </c>
      <c r="L316" s="20"/>
      <c r="M316" s="21"/>
      <c r="N316" s="21"/>
      <c r="O316" s="21"/>
      <c r="P316" s="21"/>
      <c r="Q316" s="21"/>
      <c r="R316" s="21"/>
      <c r="S316" s="21"/>
      <c r="T316" s="21"/>
    </row>
    <row r="317" spans="1:20" ht="12.75">
      <c r="A317" s="204"/>
      <c r="B317" s="204"/>
      <c r="C317" s="204"/>
      <c r="D317" s="204"/>
      <c r="E317" s="204"/>
      <c r="F317" s="204"/>
      <c r="G317" s="204"/>
      <c r="H317" s="204"/>
      <c r="I317" s="204"/>
      <c r="J317" s="20"/>
      <c r="K317" s="50" t="s">
        <v>75</v>
      </c>
      <c r="L317" s="20"/>
      <c r="M317" s="21"/>
      <c r="N317" s="21"/>
      <c r="O317" s="21"/>
      <c r="P317" s="21"/>
      <c r="Q317" s="21"/>
      <c r="R317" s="21"/>
      <c r="S317" s="21"/>
      <c r="T317" s="21"/>
    </row>
    <row r="318" spans="1:20" ht="12.75">
      <c r="A318" s="204"/>
      <c r="B318" s="204"/>
      <c r="C318" s="204"/>
      <c r="D318" s="204"/>
      <c r="E318" s="204"/>
      <c r="F318" s="204"/>
      <c r="G318" s="204"/>
      <c r="H318" s="204"/>
      <c r="I318" s="204"/>
      <c r="J318" s="20"/>
      <c r="K318" s="50" t="s">
        <v>84</v>
      </c>
      <c r="L318" s="20"/>
      <c r="M318" s="21"/>
      <c r="N318" s="21"/>
      <c r="O318" s="21"/>
      <c r="P318" s="21"/>
      <c r="Q318" s="21"/>
      <c r="R318" s="21"/>
      <c r="S318" s="21"/>
      <c r="T318" s="21"/>
    </row>
    <row r="319" spans="1:20" ht="12.75">
      <c r="A319" s="204"/>
      <c r="B319" s="204"/>
      <c r="C319" s="204"/>
      <c r="D319" s="204"/>
      <c r="E319" s="204"/>
      <c r="F319" s="204"/>
      <c r="G319" s="204"/>
      <c r="H319" s="204"/>
      <c r="I319" s="204"/>
      <c r="J319" s="20"/>
      <c r="K319" s="50" t="s">
        <v>85</v>
      </c>
      <c r="L319" s="20"/>
      <c r="M319" s="21"/>
      <c r="N319" s="21"/>
      <c r="O319" s="21"/>
      <c r="P319" s="21"/>
      <c r="Q319" s="21"/>
      <c r="R319" s="21"/>
      <c r="S319" s="21"/>
      <c r="T319" s="21"/>
    </row>
    <row r="320" spans="1:20" ht="12.75">
      <c r="A320" s="204"/>
      <c r="B320" s="204"/>
      <c r="C320" s="204"/>
      <c r="D320" s="204"/>
      <c r="E320" s="204"/>
      <c r="F320" s="204"/>
      <c r="G320" s="204"/>
      <c r="H320" s="204"/>
      <c r="I320" s="204"/>
      <c r="J320" s="20"/>
      <c r="K320" s="50" t="s">
        <v>86</v>
      </c>
      <c r="L320" s="20"/>
      <c r="M320" s="21"/>
      <c r="N320" s="21"/>
      <c r="O320" s="21"/>
      <c r="P320" s="21"/>
      <c r="Q320" s="21"/>
      <c r="R320" s="21"/>
      <c r="S320" s="21"/>
      <c r="T320" s="21"/>
    </row>
    <row r="321" spans="1:20" ht="12.75">
      <c r="A321" s="204"/>
      <c r="B321" s="204"/>
      <c r="C321" s="204"/>
      <c r="D321" s="204"/>
      <c r="E321" s="204"/>
      <c r="F321" s="204"/>
      <c r="G321" s="204"/>
      <c r="H321" s="204"/>
      <c r="I321" s="204"/>
      <c r="J321" s="20"/>
      <c r="K321" s="50" t="s">
        <v>87</v>
      </c>
      <c r="L321" s="20"/>
      <c r="M321" s="21"/>
      <c r="N321" s="21"/>
      <c r="O321" s="21"/>
      <c r="P321" s="21"/>
      <c r="Q321" s="21"/>
      <c r="R321" s="21"/>
      <c r="S321" s="21"/>
      <c r="T321" s="21"/>
    </row>
    <row r="322" spans="1:20" ht="12.75">
      <c r="A322" s="204"/>
      <c r="B322" s="204"/>
      <c r="C322" s="204"/>
      <c r="D322" s="204"/>
      <c r="E322" s="204"/>
      <c r="F322" s="204"/>
      <c r="G322" s="204"/>
      <c r="H322" s="204"/>
      <c r="I322" s="204"/>
      <c r="J322" s="20"/>
      <c r="K322" s="50" t="s">
        <v>88</v>
      </c>
      <c r="L322" s="20"/>
      <c r="M322" s="21"/>
      <c r="N322" s="21"/>
      <c r="O322" s="21"/>
      <c r="P322" s="21"/>
      <c r="Q322" s="21"/>
      <c r="R322" s="21"/>
      <c r="S322" s="21"/>
      <c r="T322" s="21"/>
    </row>
    <row r="323" spans="1:20" ht="12.75">
      <c r="A323" s="204"/>
      <c r="B323" s="204"/>
      <c r="C323" s="204"/>
      <c r="D323" s="204"/>
      <c r="E323" s="204"/>
      <c r="F323" s="204"/>
      <c r="G323" s="204"/>
      <c r="H323" s="204"/>
      <c r="I323" s="204"/>
      <c r="J323" s="20"/>
      <c r="K323" s="50" t="s">
        <v>89</v>
      </c>
      <c r="L323" s="20"/>
      <c r="M323" s="21"/>
      <c r="N323" s="21"/>
      <c r="O323" s="21"/>
      <c r="P323" s="21"/>
      <c r="Q323" s="21"/>
      <c r="R323" s="21"/>
      <c r="S323" s="21"/>
      <c r="T323" s="21"/>
    </row>
    <row r="324" spans="1:20" ht="12.75">
      <c r="A324" s="204"/>
      <c r="B324" s="204"/>
      <c r="C324" s="204"/>
      <c r="D324" s="204"/>
      <c r="E324" s="204"/>
      <c r="F324" s="204"/>
      <c r="G324" s="204"/>
      <c r="H324" s="204"/>
      <c r="I324" s="204"/>
      <c r="J324" s="20"/>
      <c r="K324" s="50" t="s">
        <v>110</v>
      </c>
      <c r="L324" s="20"/>
      <c r="M324" s="21"/>
      <c r="N324" s="21"/>
      <c r="O324" s="21"/>
      <c r="P324" s="21"/>
      <c r="Q324" s="21"/>
      <c r="R324" s="21"/>
      <c r="S324" s="21"/>
      <c r="T324" s="21"/>
    </row>
    <row r="325" spans="1:20" ht="12.75">
      <c r="A325" s="204"/>
      <c r="B325" s="204"/>
      <c r="C325" s="204"/>
      <c r="D325" s="204"/>
      <c r="E325" s="204"/>
      <c r="F325" s="204"/>
      <c r="G325" s="204"/>
      <c r="H325" s="204"/>
      <c r="I325" s="204"/>
      <c r="J325" s="20"/>
      <c r="K325" s="50" t="s">
        <v>111</v>
      </c>
      <c r="L325" s="20"/>
      <c r="M325" s="21"/>
      <c r="N325" s="21"/>
      <c r="O325" s="21"/>
      <c r="P325" s="21"/>
      <c r="Q325" s="21"/>
      <c r="R325" s="21"/>
      <c r="S325" s="21"/>
      <c r="T325" s="21"/>
    </row>
    <row r="326" spans="1:25" ht="12.75">
      <c r="A326" s="204"/>
      <c r="B326" s="204"/>
      <c r="C326" s="204"/>
      <c r="D326" s="204"/>
      <c r="E326" s="204"/>
      <c r="F326" s="204"/>
      <c r="G326" s="204"/>
      <c r="H326" s="204"/>
      <c r="I326" s="204"/>
      <c r="J326" s="20"/>
      <c r="K326" s="50" t="s">
        <v>112</v>
      </c>
      <c r="L326" s="20"/>
      <c r="M326" s="21"/>
      <c r="N326" s="21"/>
      <c r="O326" s="21"/>
      <c r="P326" s="21"/>
      <c r="Q326" s="21"/>
      <c r="R326" s="21"/>
      <c r="S326" s="21"/>
      <c r="T326" s="21"/>
      <c r="U326" s="146"/>
      <c r="V326" s="30"/>
      <c r="W326" s="30"/>
      <c r="X326" s="30"/>
      <c r="Y326" s="30"/>
    </row>
    <row r="327" spans="1:25" ht="12.75">
      <c r="A327" s="204"/>
      <c r="B327" s="204"/>
      <c r="C327" s="204"/>
      <c r="D327" s="204"/>
      <c r="E327" s="204"/>
      <c r="F327" s="204"/>
      <c r="G327" s="204"/>
      <c r="H327" s="204"/>
      <c r="I327" s="204"/>
      <c r="J327" s="20"/>
      <c r="K327" s="50" t="s">
        <v>113</v>
      </c>
      <c r="L327" s="20"/>
      <c r="M327" s="21"/>
      <c r="N327" s="21"/>
      <c r="O327" s="21"/>
      <c r="P327" s="21"/>
      <c r="Q327" s="21"/>
      <c r="R327" s="21"/>
      <c r="S327" s="21"/>
      <c r="T327" s="21"/>
      <c r="U327" s="146"/>
      <c r="V327" s="30"/>
      <c r="W327" s="30"/>
      <c r="X327" s="30"/>
      <c r="Y327" s="30"/>
    </row>
    <row r="328" spans="1:25" ht="12.75">
      <c r="A328" s="204"/>
      <c r="B328" s="204"/>
      <c r="C328" s="204"/>
      <c r="D328" s="204"/>
      <c r="E328" s="204"/>
      <c r="F328" s="204"/>
      <c r="G328" s="204"/>
      <c r="H328" s="204"/>
      <c r="I328" s="204"/>
      <c r="J328" s="20"/>
      <c r="K328" s="50" t="s">
        <v>114</v>
      </c>
      <c r="L328" s="20"/>
      <c r="M328" s="21"/>
      <c r="N328" s="21"/>
      <c r="O328" s="21"/>
      <c r="P328" s="21"/>
      <c r="Q328" s="21"/>
      <c r="R328" s="21"/>
      <c r="S328" s="21"/>
      <c r="T328" s="21"/>
      <c r="U328" s="146"/>
      <c r="V328" s="30"/>
      <c r="W328" s="30"/>
      <c r="X328" s="30"/>
      <c r="Y328" s="30"/>
    </row>
    <row r="329" spans="1:25" ht="12.75">
      <c r="A329" s="204"/>
      <c r="B329" s="204"/>
      <c r="C329" s="204"/>
      <c r="D329" s="204"/>
      <c r="E329" s="204"/>
      <c r="F329" s="204"/>
      <c r="G329" s="204"/>
      <c r="H329" s="204"/>
      <c r="I329" s="204"/>
      <c r="J329" s="20"/>
      <c r="K329" s="50" t="s">
        <v>115</v>
      </c>
      <c r="L329" s="20"/>
      <c r="M329" s="21"/>
      <c r="N329" s="21"/>
      <c r="O329" s="21"/>
      <c r="P329" s="21"/>
      <c r="Q329" s="21"/>
      <c r="R329" s="21"/>
      <c r="S329" s="21"/>
      <c r="T329" s="21"/>
      <c r="U329" s="146"/>
      <c r="V329" s="30"/>
      <c r="W329" s="30"/>
      <c r="X329" s="30"/>
      <c r="Y329" s="30"/>
    </row>
    <row r="330" spans="1:25" ht="12.75">
      <c r="A330" s="204"/>
      <c r="B330" s="204"/>
      <c r="C330" s="204"/>
      <c r="D330" s="204"/>
      <c r="E330" s="204"/>
      <c r="F330" s="204"/>
      <c r="G330" s="204"/>
      <c r="H330" s="204"/>
      <c r="I330" s="204"/>
      <c r="J330" s="20"/>
      <c r="K330" s="50" t="s">
        <v>116</v>
      </c>
      <c r="L330" s="20"/>
      <c r="M330" s="21"/>
      <c r="N330" s="21"/>
      <c r="O330" s="21"/>
      <c r="P330" s="21"/>
      <c r="Q330" s="21"/>
      <c r="R330" s="21"/>
      <c r="S330" s="21"/>
      <c r="T330" s="21"/>
      <c r="U330" s="146"/>
      <c r="V330" s="30"/>
      <c r="W330" s="30"/>
      <c r="X330" s="30"/>
      <c r="Y330" s="30"/>
    </row>
    <row r="331" spans="1:25" ht="12.75">
      <c r="A331" s="204"/>
      <c r="B331" s="204"/>
      <c r="C331" s="204"/>
      <c r="D331" s="204"/>
      <c r="E331" s="204"/>
      <c r="F331" s="204"/>
      <c r="G331" s="204"/>
      <c r="H331" s="204"/>
      <c r="I331" s="204"/>
      <c r="J331" s="20"/>
      <c r="K331" s="50" t="s">
        <v>117</v>
      </c>
      <c r="L331" s="20"/>
      <c r="M331" s="21"/>
      <c r="N331" s="21"/>
      <c r="O331" s="21"/>
      <c r="P331" s="21"/>
      <c r="Q331" s="21"/>
      <c r="R331" s="21"/>
      <c r="S331" s="21"/>
      <c r="T331" s="21"/>
      <c r="U331" s="146"/>
      <c r="V331" s="30"/>
      <c r="W331" s="30"/>
      <c r="X331" s="30"/>
      <c r="Y331" s="30"/>
    </row>
    <row r="332" spans="1:25" ht="12.75">
      <c r="A332" s="204"/>
      <c r="B332" s="204"/>
      <c r="C332" s="204"/>
      <c r="D332" s="204"/>
      <c r="E332" s="204"/>
      <c r="F332" s="204"/>
      <c r="G332" s="204"/>
      <c r="H332" s="204"/>
      <c r="I332" s="204"/>
      <c r="J332" s="20"/>
      <c r="K332" s="50" t="s">
        <v>118</v>
      </c>
      <c r="L332" s="20"/>
      <c r="M332" s="21"/>
      <c r="N332" s="21"/>
      <c r="O332" s="21"/>
      <c r="P332" s="21"/>
      <c r="Q332" s="21"/>
      <c r="R332" s="21"/>
      <c r="S332" s="21"/>
      <c r="T332" s="21"/>
      <c r="U332" s="146"/>
      <c r="V332" s="30"/>
      <c r="W332" s="30"/>
      <c r="X332" s="30"/>
      <c r="Y332" s="30"/>
    </row>
    <row r="333" spans="1:25" ht="12.75">
      <c r="A333" s="204"/>
      <c r="B333" s="204"/>
      <c r="C333" s="204"/>
      <c r="D333" s="204"/>
      <c r="E333" s="204"/>
      <c r="F333" s="204"/>
      <c r="G333" s="204"/>
      <c r="H333" s="204"/>
      <c r="I333" s="204"/>
      <c r="J333" s="20"/>
      <c r="K333" s="50" t="s">
        <v>119</v>
      </c>
      <c r="L333" s="20"/>
      <c r="M333" s="21"/>
      <c r="N333" s="21"/>
      <c r="O333" s="21"/>
      <c r="P333" s="21"/>
      <c r="Q333" s="21"/>
      <c r="R333" s="21"/>
      <c r="S333" s="21"/>
      <c r="T333" s="21"/>
      <c r="U333" s="146"/>
      <c r="V333" s="30"/>
      <c r="W333" s="30"/>
      <c r="X333" s="30"/>
      <c r="Y333" s="30"/>
    </row>
    <row r="334" spans="1:25" ht="12.75">
      <c r="A334" s="204"/>
      <c r="B334" s="204"/>
      <c r="C334" s="204"/>
      <c r="D334" s="204"/>
      <c r="E334" s="204"/>
      <c r="F334" s="204"/>
      <c r="G334" s="204"/>
      <c r="H334" s="204"/>
      <c r="I334" s="204"/>
      <c r="J334" s="20"/>
      <c r="K334" s="50" t="s">
        <v>120</v>
      </c>
      <c r="L334" s="20"/>
      <c r="M334" s="21"/>
      <c r="N334" s="21"/>
      <c r="O334" s="21"/>
      <c r="P334" s="21"/>
      <c r="Q334" s="21"/>
      <c r="R334" s="21"/>
      <c r="S334" s="21"/>
      <c r="T334" s="21"/>
      <c r="U334" s="146"/>
      <c r="V334" s="30"/>
      <c r="W334" s="30"/>
      <c r="X334" s="30"/>
      <c r="Y334" s="30"/>
    </row>
    <row r="335" spans="1:25" ht="12.75">
      <c r="A335" s="204"/>
      <c r="B335" s="204"/>
      <c r="C335" s="204"/>
      <c r="D335" s="204"/>
      <c r="E335" s="204"/>
      <c r="F335" s="204"/>
      <c r="G335" s="204"/>
      <c r="H335" s="204"/>
      <c r="I335" s="204"/>
      <c r="J335" s="20"/>
      <c r="K335" s="50" t="s">
        <v>121</v>
      </c>
      <c r="L335" s="20"/>
      <c r="M335" s="21"/>
      <c r="N335" s="21"/>
      <c r="O335" s="21"/>
      <c r="P335" s="21"/>
      <c r="Q335" s="21"/>
      <c r="R335" s="21"/>
      <c r="S335" s="21"/>
      <c r="T335" s="21"/>
      <c r="U335" s="146"/>
      <c r="V335" s="30"/>
      <c r="W335" s="30"/>
      <c r="X335" s="30"/>
      <c r="Y335" s="30"/>
    </row>
    <row r="336" spans="1:25" ht="12.75">
      <c r="A336" s="204"/>
      <c r="B336" s="204"/>
      <c r="C336" s="204"/>
      <c r="D336" s="204"/>
      <c r="E336" s="204"/>
      <c r="F336" s="204"/>
      <c r="G336" s="204"/>
      <c r="H336" s="204"/>
      <c r="I336" s="204"/>
      <c r="J336" s="20"/>
      <c r="K336" s="50" t="s">
        <v>122</v>
      </c>
      <c r="L336" s="20"/>
      <c r="M336" s="21"/>
      <c r="N336" s="21"/>
      <c r="O336" s="21"/>
      <c r="P336" s="21"/>
      <c r="Q336" s="21"/>
      <c r="R336" s="21"/>
      <c r="S336" s="21"/>
      <c r="T336" s="21"/>
      <c r="U336" s="146"/>
      <c r="V336" s="30"/>
      <c r="W336" s="30"/>
      <c r="X336" s="30"/>
      <c r="Y336" s="30"/>
    </row>
    <row r="337" spans="1:25" ht="12.75">
      <c r="A337" s="204"/>
      <c r="B337" s="204"/>
      <c r="C337" s="204"/>
      <c r="D337" s="204"/>
      <c r="E337" s="204"/>
      <c r="F337" s="204"/>
      <c r="G337" s="204"/>
      <c r="H337" s="204"/>
      <c r="I337" s="204"/>
      <c r="J337" s="20"/>
      <c r="K337" s="50" t="s">
        <v>123</v>
      </c>
      <c r="L337" s="20"/>
      <c r="M337" s="21"/>
      <c r="N337" s="21"/>
      <c r="O337" s="21"/>
      <c r="P337" s="21"/>
      <c r="Q337" s="21"/>
      <c r="R337" s="21"/>
      <c r="S337" s="21"/>
      <c r="T337" s="21"/>
      <c r="U337" s="146"/>
      <c r="V337" s="30"/>
      <c r="W337" s="30"/>
      <c r="X337" s="30"/>
      <c r="Y337" s="30"/>
    </row>
    <row r="338" spans="1:25" ht="12.75">
      <c r="A338" s="204"/>
      <c r="B338" s="204"/>
      <c r="C338" s="204"/>
      <c r="D338" s="204"/>
      <c r="E338" s="204"/>
      <c r="F338" s="204"/>
      <c r="G338" s="204"/>
      <c r="H338" s="204"/>
      <c r="I338" s="204"/>
      <c r="J338" s="20"/>
      <c r="K338" s="50" t="s">
        <v>124</v>
      </c>
      <c r="L338" s="20"/>
      <c r="M338" s="21"/>
      <c r="N338" s="21"/>
      <c r="O338" s="21"/>
      <c r="P338" s="21"/>
      <c r="Q338" s="21"/>
      <c r="R338" s="21"/>
      <c r="S338" s="21"/>
      <c r="T338" s="21"/>
      <c r="U338" s="146"/>
      <c r="V338" s="30"/>
      <c r="W338" s="30"/>
      <c r="X338" s="30"/>
      <c r="Y338" s="30"/>
    </row>
    <row r="339" spans="1:25" ht="12.75">
      <c r="A339" s="204"/>
      <c r="B339" s="204"/>
      <c r="C339" s="204"/>
      <c r="D339" s="204"/>
      <c r="E339" s="204"/>
      <c r="F339" s="204"/>
      <c r="G339" s="204"/>
      <c r="H339" s="204"/>
      <c r="I339" s="204"/>
      <c r="J339" s="20"/>
      <c r="K339" s="50" t="s">
        <v>125</v>
      </c>
      <c r="L339" s="20"/>
      <c r="M339" s="21"/>
      <c r="N339" s="21"/>
      <c r="O339" s="21"/>
      <c r="P339" s="21"/>
      <c r="Q339" s="21"/>
      <c r="R339" s="21"/>
      <c r="S339" s="21"/>
      <c r="T339" s="21"/>
      <c r="U339" s="146"/>
      <c r="V339" s="30"/>
      <c r="W339" s="30"/>
      <c r="X339" s="30"/>
      <c r="Y339" s="30"/>
    </row>
    <row r="340" spans="1:25" ht="12.75">
      <c r="A340" s="204"/>
      <c r="B340" s="204"/>
      <c r="C340" s="204"/>
      <c r="D340" s="204"/>
      <c r="E340" s="204"/>
      <c r="F340" s="204"/>
      <c r="G340" s="204"/>
      <c r="H340" s="204"/>
      <c r="I340" s="204"/>
      <c r="J340" s="20"/>
      <c r="K340" s="50" t="s">
        <v>126</v>
      </c>
      <c r="L340" s="20"/>
      <c r="M340" s="21"/>
      <c r="N340" s="21"/>
      <c r="O340" s="21"/>
      <c r="P340" s="21"/>
      <c r="Q340" s="21"/>
      <c r="R340" s="21"/>
      <c r="S340" s="21"/>
      <c r="T340" s="21"/>
      <c r="U340" s="146"/>
      <c r="V340" s="30"/>
      <c r="W340" s="30"/>
      <c r="X340" s="30"/>
      <c r="Y340" s="30"/>
    </row>
    <row r="341" spans="1:25" ht="12.75">
      <c r="A341" s="204"/>
      <c r="B341" s="204"/>
      <c r="C341" s="204"/>
      <c r="D341" s="204"/>
      <c r="E341" s="204"/>
      <c r="F341" s="204"/>
      <c r="G341" s="204"/>
      <c r="H341" s="204"/>
      <c r="I341" s="204"/>
      <c r="J341" s="20"/>
      <c r="K341" s="50" t="s">
        <v>127</v>
      </c>
      <c r="L341" s="20"/>
      <c r="M341" s="21"/>
      <c r="N341" s="21"/>
      <c r="O341" s="21"/>
      <c r="P341" s="21"/>
      <c r="Q341" s="21"/>
      <c r="R341" s="21"/>
      <c r="S341" s="21"/>
      <c r="T341" s="21"/>
      <c r="U341" s="146"/>
      <c r="V341" s="30"/>
      <c r="W341" s="30"/>
      <c r="X341" s="30"/>
      <c r="Y341" s="30"/>
    </row>
    <row r="342" spans="1:25" ht="12.75">
      <c r="A342" s="204"/>
      <c r="B342" s="204"/>
      <c r="C342" s="204"/>
      <c r="D342" s="204"/>
      <c r="E342" s="204"/>
      <c r="F342" s="204"/>
      <c r="G342" s="204"/>
      <c r="H342" s="204"/>
      <c r="I342" s="204"/>
      <c r="J342" s="20"/>
      <c r="K342" s="50" t="s">
        <v>128</v>
      </c>
      <c r="L342" s="20"/>
      <c r="M342" s="21"/>
      <c r="N342" s="21"/>
      <c r="O342" s="21"/>
      <c r="P342" s="21"/>
      <c r="Q342" s="21"/>
      <c r="R342" s="21"/>
      <c r="S342" s="21"/>
      <c r="T342" s="21"/>
      <c r="U342" s="146"/>
      <c r="V342" s="30"/>
      <c r="W342" s="30"/>
      <c r="X342" s="30"/>
      <c r="Y342" s="30"/>
    </row>
    <row r="343" spans="1:25" ht="12.75">
      <c r="A343" s="204"/>
      <c r="B343" s="204"/>
      <c r="C343" s="204"/>
      <c r="D343" s="204"/>
      <c r="E343" s="204"/>
      <c r="F343" s="204"/>
      <c r="G343" s="204"/>
      <c r="H343" s="204"/>
      <c r="I343" s="204"/>
      <c r="J343" s="20"/>
      <c r="K343" s="50" t="s">
        <v>129</v>
      </c>
      <c r="L343" s="20"/>
      <c r="M343" s="21"/>
      <c r="N343" s="21"/>
      <c r="O343" s="21"/>
      <c r="P343" s="21"/>
      <c r="Q343" s="21"/>
      <c r="R343" s="21"/>
      <c r="S343" s="21"/>
      <c r="T343" s="21"/>
      <c r="U343" s="146"/>
      <c r="V343" s="30"/>
      <c r="W343" s="30"/>
      <c r="X343" s="30"/>
      <c r="Y343" s="30"/>
    </row>
    <row r="344" spans="1:25" ht="12.75">
      <c r="A344" s="204"/>
      <c r="B344" s="204"/>
      <c r="C344" s="204"/>
      <c r="D344" s="204"/>
      <c r="E344" s="204"/>
      <c r="F344" s="204"/>
      <c r="G344" s="204"/>
      <c r="H344" s="204"/>
      <c r="I344" s="204"/>
      <c r="J344" s="20"/>
      <c r="K344" s="50" t="s">
        <v>130</v>
      </c>
      <c r="L344" s="20"/>
      <c r="M344" s="21"/>
      <c r="N344" s="21"/>
      <c r="O344" s="21"/>
      <c r="P344" s="21"/>
      <c r="Q344" s="21"/>
      <c r="R344" s="21"/>
      <c r="S344" s="21"/>
      <c r="T344" s="21"/>
      <c r="U344" s="146"/>
      <c r="V344" s="30"/>
      <c r="W344" s="30"/>
      <c r="X344" s="30"/>
      <c r="Y344" s="30"/>
    </row>
    <row r="345" spans="1:25" ht="12.75">
      <c r="A345" s="204"/>
      <c r="B345" s="204"/>
      <c r="C345" s="204"/>
      <c r="D345" s="204"/>
      <c r="E345" s="204"/>
      <c r="F345" s="204"/>
      <c r="G345" s="204"/>
      <c r="H345" s="204"/>
      <c r="I345" s="204"/>
      <c r="J345" s="20"/>
      <c r="K345" s="50" t="s">
        <v>131</v>
      </c>
      <c r="L345" s="20"/>
      <c r="M345" s="21"/>
      <c r="N345" s="21"/>
      <c r="O345" s="21"/>
      <c r="P345" s="21"/>
      <c r="Q345" s="21"/>
      <c r="R345" s="21"/>
      <c r="S345" s="21"/>
      <c r="T345" s="21"/>
      <c r="U345" s="146"/>
      <c r="V345" s="30"/>
      <c r="W345" s="30"/>
      <c r="X345" s="30"/>
      <c r="Y345" s="30"/>
    </row>
    <row r="346" spans="1:25" ht="12.75">
      <c r="A346" s="204"/>
      <c r="B346" s="204"/>
      <c r="C346" s="204"/>
      <c r="D346" s="204"/>
      <c r="E346" s="204"/>
      <c r="F346" s="204"/>
      <c r="G346" s="204"/>
      <c r="H346" s="204"/>
      <c r="I346" s="204"/>
      <c r="J346" s="20"/>
      <c r="K346" s="50" t="s">
        <v>132</v>
      </c>
      <c r="L346" s="20"/>
      <c r="M346" s="21"/>
      <c r="N346" s="21"/>
      <c r="O346" s="21"/>
      <c r="P346" s="21"/>
      <c r="Q346" s="21"/>
      <c r="R346" s="21"/>
      <c r="S346" s="21"/>
      <c r="T346" s="21"/>
      <c r="U346" s="146"/>
      <c r="V346" s="30"/>
      <c r="W346" s="30"/>
      <c r="X346" s="30"/>
      <c r="Y346" s="30"/>
    </row>
    <row r="347" spans="1:25" ht="12.75">
      <c r="A347" s="204"/>
      <c r="B347" s="204"/>
      <c r="C347" s="204"/>
      <c r="D347" s="204"/>
      <c r="E347" s="204"/>
      <c r="F347" s="204"/>
      <c r="G347" s="204"/>
      <c r="H347" s="204"/>
      <c r="I347" s="204"/>
      <c r="J347" s="20"/>
      <c r="K347" s="50" t="s">
        <v>133</v>
      </c>
      <c r="L347" s="20"/>
      <c r="M347" s="21"/>
      <c r="N347" s="21"/>
      <c r="O347" s="21"/>
      <c r="P347" s="21"/>
      <c r="Q347" s="21"/>
      <c r="R347" s="21"/>
      <c r="S347" s="21"/>
      <c r="T347" s="21"/>
      <c r="U347" s="146"/>
      <c r="V347" s="30"/>
      <c r="W347" s="30"/>
      <c r="X347" s="30"/>
      <c r="Y347" s="30"/>
    </row>
    <row r="348" spans="1:25" ht="12.75">
      <c r="A348" s="204"/>
      <c r="B348" s="204"/>
      <c r="C348" s="204"/>
      <c r="D348" s="204"/>
      <c r="E348" s="204"/>
      <c r="F348" s="204"/>
      <c r="G348" s="204"/>
      <c r="H348" s="204"/>
      <c r="I348" s="204"/>
      <c r="J348" s="20"/>
      <c r="K348" s="50" t="s">
        <v>134</v>
      </c>
      <c r="L348" s="20"/>
      <c r="M348" s="21"/>
      <c r="N348" s="21"/>
      <c r="O348" s="21"/>
      <c r="P348" s="21"/>
      <c r="Q348" s="21"/>
      <c r="R348" s="21"/>
      <c r="S348" s="21"/>
      <c r="T348" s="21"/>
      <c r="U348" s="146"/>
      <c r="V348" s="30"/>
      <c r="W348" s="30"/>
      <c r="X348" s="30"/>
      <c r="Y348" s="30"/>
    </row>
    <row r="349" spans="1:25" ht="12.75">
      <c r="A349" s="204"/>
      <c r="B349" s="204"/>
      <c r="C349" s="204"/>
      <c r="D349" s="204"/>
      <c r="E349" s="204"/>
      <c r="F349" s="204"/>
      <c r="G349" s="204"/>
      <c r="H349" s="204"/>
      <c r="I349" s="204"/>
      <c r="J349" s="20"/>
      <c r="K349" s="50" t="s">
        <v>135</v>
      </c>
      <c r="L349" s="20"/>
      <c r="M349" s="21"/>
      <c r="N349" s="21"/>
      <c r="O349" s="21"/>
      <c r="P349" s="21"/>
      <c r="Q349" s="21"/>
      <c r="R349" s="21"/>
      <c r="S349" s="21"/>
      <c r="T349" s="21"/>
      <c r="U349" s="146"/>
      <c r="V349" s="30"/>
      <c r="W349" s="30"/>
      <c r="X349" s="30"/>
      <c r="Y349" s="30"/>
    </row>
    <row r="350" spans="1:25" ht="12.75">
      <c r="A350" s="204"/>
      <c r="B350" s="204"/>
      <c r="C350" s="204"/>
      <c r="D350" s="204"/>
      <c r="E350" s="204"/>
      <c r="F350" s="204"/>
      <c r="G350" s="204"/>
      <c r="H350" s="204"/>
      <c r="I350" s="204"/>
      <c r="J350" s="20"/>
      <c r="K350" s="50" t="s">
        <v>136</v>
      </c>
      <c r="L350" s="20"/>
      <c r="M350" s="21"/>
      <c r="N350" s="21"/>
      <c r="O350" s="21"/>
      <c r="P350" s="21"/>
      <c r="Q350" s="21"/>
      <c r="R350" s="21"/>
      <c r="S350" s="21"/>
      <c r="T350" s="21"/>
      <c r="U350" s="146"/>
      <c r="V350" s="30"/>
      <c r="W350" s="30"/>
      <c r="X350" s="30"/>
      <c r="Y350" s="30"/>
    </row>
    <row r="351" spans="1:25" ht="12.75">
      <c r="A351" s="204"/>
      <c r="B351" s="204"/>
      <c r="C351" s="204"/>
      <c r="D351" s="204"/>
      <c r="E351" s="204"/>
      <c r="F351" s="204"/>
      <c r="G351" s="204"/>
      <c r="H351" s="204"/>
      <c r="I351" s="204"/>
      <c r="J351" s="20"/>
      <c r="K351" s="50" t="s">
        <v>137</v>
      </c>
      <c r="L351" s="20"/>
      <c r="M351" s="21"/>
      <c r="N351" s="21"/>
      <c r="O351" s="21"/>
      <c r="P351" s="21"/>
      <c r="Q351" s="21"/>
      <c r="R351" s="21"/>
      <c r="S351" s="21"/>
      <c r="T351" s="21"/>
      <c r="U351" s="146"/>
      <c r="V351" s="30"/>
      <c r="W351" s="30"/>
      <c r="X351" s="30"/>
      <c r="Y351" s="30"/>
    </row>
    <row r="352" spans="1:25" ht="12.75">
      <c r="A352" s="204"/>
      <c r="B352" s="204"/>
      <c r="C352" s="204"/>
      <c r="D352" s="204"/>
      <c r="E352" s="204"/>
      <c r="F352" s="204"/>
      <c r="G352" s="204"/>
      <c r="H352" s="204"/>
      <c r="I352" s="204"/>
      <c r="J352" s="20"/>
      <c r="K352" s="50" t="s">
        <v>138</v>
      </c>
      <c r="L352" s="20"/>
      <c r="M352" s="21"/>
      <c r="N352" s="21"/>
      <c r="O352" s="21"/>
      <c r="P352" s="21"/>
      <c r="Q352" s="21"/>
      <c r="R352" s="21"/>
      <c r="S352" s="21"/>
      <c r="T352" s="21"/>
      <c r="U352" s="146"/>
      <c r="V352" s="30"/>
      <c r="W352" s="30"/>
      <c r="X352" s="30"/>
      <c r="Y352" s="30"/>
    </row>
    <row r="353" spans="1:25" ht="12.75">
      <c r="A353" s="204"/>
      <c r="B353" s="204"/>
      <c r="C353" s="204"/>
      <c r="D353" s="204"/>
      <c r="E353" s="204"/>
      <c r="F353" s="204"/>
      <c r="G353" s="204"/>
      <c r="H353" s="204"/>
      <c r="I353" s="204"/>
      <c r="J353" s="20"/>
      <c r="K353" s="50" t="s">
        <v>139</v>
      </c>
      <c r="L353" s="20"/>
      <c r="M353" s="21"/>
      <c r="N353" s="21"/>
      <c r="O353" s="21"/>
      <c r="P353" s="21"/>
      <c r="Q353" s="21"/>
      <c r="R353" s="21"/>
      <c r="S353" s="21"/>
      <c r="T353" s="21"/>
      <c r="U353" s="146"/>
      <c r="V353" s="30"/>
      <c r="W353" s="30"/>
      <c r="X353" s="30"/>
      <c r="Y353" s="30"/>
    </row>
    <row r="354" spans="1:25" ht="12.75">
      <c r="A354" s="204"/>
      <c r="B354" s="204"/>
      <c r="C354" s="204"/>
      <c r="D354" s="204"/>
      <c r="E354" s="204"/>
      <c r="F354" s="204"/>
      <c r="G354" s="204"/>
      <c r="H354" s="204"/>
      <c r="I354" s="204"/>
      <c r="J354" s="20"/>
      <c r="K354" s="50" t="s">
        <v>140</v>
      </c>
      <c r="L354" s="20"/>
      <c r="M354" s="21"/>
      <c r="N354" s="21"/>
      <c r="O354" s="21"/>
      <c r="P354" s="21"/>
      <c r="Q354" s="21"/>
      <c r="R354" s="21"/>
      <c r="S354" s="21"/>
      <c r="T354" s="21"/>
      <c r="U354" s="146"/>
      <c r="V354" s="30"/>
      <c r="W354" s="30"/>
      <c r="X354" s="30"/>
      <c r="Y354" s="30"/>
    </row>
    <row r="355" spans="1:25" ht="12.75">
      <c r="A355" s="204"/>
      <c r="B355" s="204"/>
      <c r="C355" s="204"/>
      <c r="D355" s="204"/>
      <c r="E355" s="204"/>
      <c r="F355" s="204"/>
      <c r="G355" s="204"/>
      <c r="H355" s="204"/>
      <c r="I355" s="204"/>
      <c r="J355" s="20"/>
      <c r="K355" s="50" t="s">
        <v>141</v>
      </c>
      <c r="L355" s="20"/>
      <c r="M355" s="21"/>
      <c r="N355" s="21"/>
      <c r="O355" s="21"/>
      <c r="P355" s="21"/>
      <c r="Q355" s="21"/>
      <c r="R355" s="21"/>
      <c r="S355" s="21"/>
      <c r="T355" s="21"/>
      <c r="U355" s="146"/>
      <c r="V355" s="30"/>
      <c r="W355" s="30"/>
      <c r="X355" s="30"/>
      <c r="Y355" s="30"/>
    </row>
    <row r="356" spans="1:25" ht="12.75">
      <c r="A356" s="204"/>
      <c r="B356" s="204"/>
      <c r="C356" s="204"/>
      <c r="D356" s="204"/>
      <c r="E356" s="204"/>
      <c r="F356" s="204"/>
      <c r="G356" s="204"/>
      <c r="H356" s="204"/>
      <c r="I356" s="204"/>
      <c r="J356" s="20"/>
      <c r="K356" s="50" t="s">
        <v>142</v>
      </c>
      <c r="L356" s="20"/>
      <c r="M356" s="21"/>
      <c r="N356" s="21"/>
      <c r="O356" s="21"/>
      <c r="P356" s="21"/>
      <c r="Q356" s="21"/>
      <c r="R356" s="21"/>
      <c r="S356" s="21"/>
      <c r="T356" s="21"/>
      <c r="U356" s="146"/>
      <c r="V356" s="30"/>
      <c r="W356" s="30"/>
      <c r="X356" s="30"/>
      <c r="Y356" s="30"/>
    </row>
    <row r="357" spans="1:25" ht="12.75">
      <c r="A357" s="204"/>
      <c r="B357" s="204"/>
      <c r="C357" s="204"/>
      <c r="D357" s="204"/>
      <c r="E357" s="204"/>
      <c r="F357" s="204"/>
      <c r="G357" s="204"/>
      <c r="H357" s="204"/>
      <c r="I357" s="204"/>
      <c r="J357" s="20"/>
      <c r="K357" s="50" t="s">
        <v>143</v>
      </c>
      <c r="L357" s="20"/>
      <c r="M357" s="21"/>
      <c r="N357" s="21"/>
      <c r="O357" s="21"/>
      <c r="P357" s="21"/>
      <c r="Q357" s="21"/>
      <c r="R357" s="21"/>
      <c r="S357" s="21"/>
      <c r="T357" s="21"/>
      <c r="U357" s="146"/>
      <c r="V357" s="30"/>
      <c r="W357" s="30"/>
      <c r="X357" s="30"/>
      <c r="Y357" s="30"/>
    </row>
    <row r="358" spans="1:25" ht="12.75">
      <c r="A358" s="204"/>
      <c r="B358" s="204"/>
      <c r="C358" s="204"/>
      <c r="D358" s="204"/>
      <c r="E358" s="204"/>
      <c r="F358" s="204"/>
      <c r="G358" s="204"/>
      <c r="H358" s="204"/>
      <c r="I358" s="204"/>
      <c r="J358" s="20"/>
      <c r="K358" s="50" t="s">
        <v>144</v>
      </c>
      <c r="L358" s="20"/>
      <c r="M358" s="21"/>
      <c r="N358" s="21"/>
      <c r="O358" s="21"/>
      <c r="P358" s="21"/>
      <c r="Q358" s="21"/>
      <c r="R358" s="21"/>
      <c r="S358" s="21"/>
      <c r="T358" s="21"/>
      <c r="U358" s="146"/>
      <c r="V358" s="30"/>
      <c r="W358" s="30"/>
      <c r="X358" s="30"/>
      <c r="Y358" s="30"/>
    </row>
    <row r="359" spans="1:25" ht="12.75">
      <c r="A359" s="204"/>
      <c r="B359" s="204"/>
      <c r="C359" s="204"/>
      <c r="D359" s="204"/>
      <c r="E359" s="204"/>
      <c r="F359" s="204"/>
      <c r="G359" s="204"/>
      <c r="H359" s="204"/>
      <c r="I359" s="204"/>
      <c r="J359" s="20"/>
      <c r="K359" s="50" t="s">
        <v>145</v>
      </c>
      <c r="L359" s="20"/>
      <c r="M359" s="21"/>
      <c r="N359" s="21"/>
      <c r="O359" s="21"/>
      <c r="P359" s="21"/>
      <c r="Q359" s="21"/>
      <c r="R359" s="21"/>
      <c r="S359" s="21"/>
      <c r="T359" s="21"/>
      <c r="U359" s="146"/>
      <c r="V359" s="30"/>
      <c r="W359" s="30"/>
      <c r="X359" s="30"/>
      <c r="Y359" s="30"/>
    </row>
    <row r="360" spans="1:25" ht="12.75">
      <c r="A360" s="204"/>
      <c r="B360" s="204"/>
      <c r="C360" s="204"/>
      <c r="D360" s="204"/>
      <c r="E360" s="204"/>
      <c r="F360" s="204"/>
      <c r="G360" s="204"/>
      <c r="H360" s="204"/>
      <c r="I360" s="204"/>
      <c r="J360" s="20"/>
      <c r="K360" s="50" t="s">
        <v>146</v>
      </c>
      <c r="L360" s="20"/>
      <c r="M360" s="21"/>
      <c r="N360" s="21"/>
      <c r="O360" s="21"/>
      <c r="P360" s="21"/>
      <c r="Q360" s="21"/>
      <c r="R360" s="21"/>
      <c r="S360" s="21"/>
      <c r="T360" s="21"/>
      <c r="U360" s="146"/>
      <c r="V360" s="30"/>
      <c r="W360" s="30"/>
      <c r="X360" s="30"/>
      <c r="Y360" s="30"/>
    </row>
    <row r="361" spans="1:25" ht="12.75">
      <c r="A361" s="204"/>
      <c r="B361" s="204"/>
      <c r="C361" s="204"/>
      <c r="D361" s="204"/>
      <c r="E361" s="204"/>
      <c r="F361" s="204"/>
      <c r="G361" s="204"/>
      <c r="H361" s="204"/>
      <c r="I361" s="204"/>
      <c r="J361" s="20"/>
      <c r="K361" s="50" t="s">
        <v>147</v>
      </c>
      <c r="L361" s="20"/>
      <c r="M361" s="21"/>
      <c r="N361" s="21"/>
      <c r="O361" s="21"/>
      <c r="P361" s="21"/>
      <c r="Q361" s="21"/>
      <c r="R361" s="21"/>
      <c r="S361" s="21"/>
      <c r="T361" s="21"/>
      <c r="U361" s="146"/>
      <c r="V361" s="30"/>
      <c r="W361" s="30"/>
      <c r="X361" s="30"/>
      <c r="Y361" s="30"/>
    </row>
    <row r="362" spans="1:25" ht="12.75">
      <c r="A362" s="204"/>
      <c r="B362" s="204"/>
      <c r="C362" s="204"/>
      <c r="D362" s="204"/>
      <c r="E362" s="204"/>
      <c r="F362" s="204"/>
      <c r="G362" s="204"/>
      <c r="H362" s="204"/>
      <c r="I362" s="204"/>
      <c r="J362" s="20"/>
      <c r="K362" s="50" t="s">
        <v>148</v>
      </c>
      <c r="L362" s="20"/>
      <c r="M362" s="21"/>
      <c r="N362" s="21"/>
      <c r="O362" s="21"/>
      <c r="P362" s="21"/>
      <c r="Q362" s="21"/>
      <c r="R362" s="21"/>
      <c r="S362" s="21"/>
      <c r="T362" s="21"/>
      <c r="U362" s="146"/>
      <c r="V362" s="30"/>
      <c r="W362" s="30"/>
      <c r="X362" s="30"/>
      <c r="Y362" s="30"/>
    </row>
    <row r="363" spans="1:25" ht="12.75">
      <c r="A363" s="204"/>
      <c r="B363" s="204"/>
      <c r="C363" s="204"/>
      <c r="D363" s="204"/>
      <c r="E363" s="204"/>
      <c r="F363" s="204"/>
      <c r="G363" s="204"/>
      <c r="H363" s="204"/>
      <c r="I363" s="204"/>
      <c r="J363" s="20"/>
      <c r="K363" s="50" t="s">
        <v>149</v>
      </c>
      <c r="L363" s="20"/>
      <c r="M363" s="21"/>
      <c r="N363" s="21"/>
      <c r="O363" s="21"/>
      <c r="P363" s="21"/>
      <c r="Q363" s="21"/>
      <c r="R363" s="21"/>
      <c r="S363" s="21"/>
      <c r="T363" s="21"/>
      <c r="U363" s="146"/>
      <c r="V363" s="30"/>
      <c r="W363" s="30"/>
      <c r="X363" s="30"/>
      <c r="Y363" s="30"/>
    </row>
    <row r="364" spans="1:25" ht="12.75">
      <c r="A364" s="204"/>
      <c r="B364" s="204"/>
      <c r="C364" s="204"/>
      <c r="D364" s="204"/>
      <c r="E364" s="204"/>
      <c r="F364" s="204"/>
      <c r="G364" s="204"/>
      <c r="H364" s="204"/>
      <c r="I364" s="204"/>
      <c r="J364" s="20"/>
      <c r="K364" s="50" t="s">
        <v>150</v>
      </c>
      <c r="L364" s="20"/>
      <c r="M364" s="21"/>
      <c r="N364" s="21"/>
      <c r="O364" s="21"/>
      <c r="P364" s="21"/>
      <c r="Q364" s="21"/>
      <c r="R364" s="21"/>
      <c r="S364" s="21"/>
      <c r="T364" s="21"/>
      <c r="U364" s="146"/>
      <c r="V364" s="30"/>
      <c r="W364" s="30"/>
      <c r="X364" s="30"/>
      <c r="Y364" s="30"/>
    </row>
    <row r="365" spans="1:25" ht="12.75">
      <c r="A365" s="204"/>
      <c r="B365" s="204"/>
      <c r="C365" s="204"/>
      <c r="D365" s="204"/>
      <c r="E365" s="204"/>
      <c r="F365" s="204"/>
      <c r="G365" s="204"/>
      <c r="H365" s="204"/>
      <c r="I365" s="204"/>
      <c r="J365" s="20"/>
      <c r="K365" s="50" t="s">
        <v>151</v>
      </c>
      <c r="L365" s="20"/>
      <c r="M365" s="21"/>
      <c r="N365" s="21"/>
      <c r="O365" s="21"/>
      <c r="P365" s="21"/>
      <c r="Q365" s="21"/>
      <c r="R365" s="21"/>
      <c r="S365" s="21"/>
      <c r="T365" s="21"/>
      <c r="U365" s="146"/>
      <c r="V365" s="30"/>
      <c r="W365" s="30"/>
      <c r="X365" s="30"/>
      <c r="Y365" s="30"/>
    </row>
    <row r="366" spans="1:25" ht="12.75">
      <c r="A366" s="204"/>
      <c r="B366" s="204"/>
      <c r="C366" s="204"/>
      <c r="D366" s="204"/>
      <c r="E366" s="204"/>
      <c r="F366" s="204"/>
      <c r="G366" s="204"/>
      <c r="H366" s="204"/>
      <c r="I366" s="204"/>
      <c r="J366" s="20"/>
      <c r="K366" s="50" t="s">
        <v>152</v>
      </c>
      <c r="L366" s="20"/>
      <c r="M366" s="21"/>
      <c r="N366" s="21"/>
      <c r="O366" s="21"/>
      <c r="P366" s="21"/>
      <c r="Q366" s="21"/>
      <c r="R366" s="21"/>
      <c r="S366" s="21"/>
      <c r="T366" s="21"/>
      <c r="U366" s="146"/>
      <c r="V366" s="30"/>
      <c r="W366" s="30"/>
      <c r="X366" s="30"/>
      <c r="Y366" s="30"/>
    </row>
    <row r="367" spans="1:25" ht="12.75">
      <c r="A367" s="204"/>
      <c r="B367" s="204"/>
      <c r="C367" s="204"/>
      <c r="D367" s="204"/>
      <c r="E367" s="204"/>
      <c r="F367" s="204"/>
      <c r="G367" s="204"/>
      <c r="H367" s="204"/>
      <c r="I367" s="204"/>
      <c r="J367" s="20"/>
      <c r="K367" s="50" t="s">
        <v>153</v>
      </c>
      <c r="L367" s="20"/>
      <c r="M367" s="21"/>
      <c r="N367" s="21"/>
      <c r="O367" s="21"/>
      <c r="P367" s="21"/>
      <c r="Q367" s="21"/>
      <c r="R367" s="21"/>
      <c r="S367" s="21"/>
      <c r="T367" s="21"/>
      <c r="U367" s="146"/>
      <c r="V367" s="30"/>
      <c r="W367" s="30"/>
      <c r="X367" s="30"/>
      <c r="Y367" s="30"/>
    </row>
    <row r="368" spans="1:25" ht="12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50" t="s">
        <v>154</v>
      </c>
      <c r="L368" s="20"/>
      <c r="M368" s="21"/>
      <c r="N368" s="21"/>
      <c r="O368" s="21"/>
      <c r="P368" s="21"/>
      <c r="Q368" s="21"/>
      <c r="R368" s="21"/>
      <c r="S368" s="21"/>
      <c r="T368" s="21"/>
      <c r="U368" s="146"/>
      <c r="V368" s="30"/>
      <c r="W368" s="30"/>
      <c r="X368" s="30"/>
      <c r="Y368" s="30"/>
    </row>
    <row r="369" spans="1:25" ht="12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50" t="s">
        <v>155</v>
      </c>
      <c r="L369" s="20"/>
      <c r="M369" s="21"/>
      <c r="N369" s="21"/>
      <c r="O369" s="21"/>
      <c r="P369" s="21"/>
      <c r="Q369" s="21"/>
      <c r="R369" s="21"/>
      <c r="S369" s="21"/>
      <c r="T369" s="21"/>
      <c r="U369" s="146"/>
      <c r="V369" s="30"/>
      <c r="W369" s="30"/>
      <c r="X369" s="30"/>
      <c r="Y369" s="30"/>
    </row>
    <row r="370" spans="1:25" ht="12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50" t="s">
        <v>156</v>
      </c>
      <c r="L370" s="20"/>
      <c r="M370" s="21"/>
      <c r="N370" s="21"/>
      <c r="O370" s="21"/>
      <c r="P370" s="21"/>
      <c r="Q370" s="21"/>
      <c r="R370" s="21"/>
      <c r="S370" s="21"/>
      <c r="T370" s="21"/>
      <c r="U370" s="146"/>
      <c r="V370" s="30"/>
      <c r="W370" s="30"/>
      <c r="X370" s="30"/>
      <c r="Y370" s="30"/>
    </row>
    <row r="371" spans="1:25" ht="12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50" t="s">
        <v>157</v>
      </c>
      <c r="L371" s="20"/>
      <c r="M371" s="21"/>
      <c r="N371" s="21"/>
      <c r="O371" s="21"/>
      <c r="P371" s="21"/>
      <c r="Q371" s="21"/>
      <c r="R371" s="21"/>
      <c r="S371" s="21"/>
      <c r="T371" s="21"/>
      <c r="U371" s="146"/>
      <c r="V371" s="30"/>
      <c r="W371" s="30"/>
      <c r="X371" s="30"/>
      <c r="Y371" s="30"/>
    </row>
    <row r="372" spans="1:25" ht="12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50" t="s">
        <v>158</v>
      </c>
      <c r="L372" s="20"/>
      <c r="M372" s="21"/>
      <c r="N372" s="21"/>
      <c r="O372" s="21"/>
      <c r="P372" s="21"/>
      <c r="Q372" s="21"/>
      <c r="R372" s="21"/>
      <c r="S372" s="21"/>
      <c r="T372" s="21"/>
      <c r="U372" s="146"/>
      <c r="V372" s="30"/>
      <c r="W372" s="30"/>
      <c r="X372" s="30"/>
      <c r="Y372" s="30"/>
    </row>
    <row r="373" spans="1:25" ht="12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50" t="s">
        <v>159</v>
      </c>
      <c r="L373" s="20"/>
      <c r="M373" s="21"/>
      <c r="N373" s="21"/>
      <c r="O373" s="21"/>
      <c r="P373" s="21"/>
      <c r="Q373" s="21"/>
      <c r="R373" s="21"/>
      <c r="S373" s="21"/>
      <c r="T373" s="21"/>
      <c r="U373" s="146"/>
      <c r="V373" s="30"/>
      <c r="W373" s="30"/>
      <c r="X373" s="30"/>
      <c r="Y373" s="30"/>
    </row>
    <row r="374" spans="1:25" ht="12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50" t="s">
        <v>160</v>
      </c>
      <c r="L374" s="20"/>
      <c r="M374" s="21"/>
      <c r="N374" s="21"/>
      <c r="O374" s="21"/>
      <c r="P374" s="21"/>
      <c r="Q374" s="21"/>
      <c r="R374" s="21"/>
      <c r="S374" s="21"/>
      <c r="T374" s="21"/>
      <c r="U374" s="146"/>
      <c r="V374" s="30"/>
      <c r="W374" s="30"/>
      <c r="X374" s="30"/>
      <c r="Y374" s="30"/>
    </row>
    <row r="375" spans="1:25" ht="12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50" t="s">
        <v>161</v>
      </c>
      <c r="L375" s="20"/>
      <c r="M375" s="21"/>
      <c r="N375" s="21"/>
      <c r="O375" s="21"/>
      <c r="P375" s="21"/>
      <c r="Q375" s="21"/>
      <c r="R375" s="21"/>
      <c r="S375" s="21"/>
      <c r="T375" s="21"/>
      <c r="U375" s="146"/>
      <c r="V375" s="30"/>
      <c r="W375" s="30"/>
      <c r="X375" s="30"/>
      <c r="Y375" s="30"/>
    </row>
    <row r="376" spans="1:25" ht="12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50" t="s">
        <v>162</v>
      </c>
      <c r="L376" s="20"/>
      <c r="M376" s="21"/>
      <c r="N376" s="21"/>
      <c r="O376" s="21"/>
      <c r="P376" s="21"/>
      <c r="Q376" s="21"/>
      <c r="R376" s="21"/>
      <c r="S376" s="21"/>
      <c r="T376" s="21"/>
      <c r="U376" s="146"/>
      <c r="V376" s="30"/>
      <c r="W376" s="30"/>
      <c r="X376" s="30"/>
      <c r="Y376" s="30"/>
    </row>
    <row r="377" spans="1:25" ht="12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50" t="s">
        <v>356</v>
      </c>
      <c r="L377" s="20"/>
      <c r="M377" s="21"/>
      <c r="N377" s="21"/>
      <c r="O377" s="21"/>
      <c r="P377" s="21"/>
      <c r="Q377" s="21"/>
      <c r="R377" s="21"/>
      <c r="S377" s="21"/>
      <c r="T377" s="21"/>
      <c r="U377" s="146"/>
      <c r="V377" s="30"/>
      <c r="W377" s="30"/>
      <c r="X377" s="30"/>
      <c r="Y377" s="30"/>
    </row>
    <row r="378" spans="1:25" ht="12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50"/>
      <c r="L378" s="20"/>
      <c r="M378" s="21"/>
      <c r="N378" s="21"/>
      <c r="O378" s="21"/>
      <c r="P378" s="21"/>
      <c r="Q378" s="21"/>
      <c r="R378" s="21"/>
      <c r="S378" s="21"/>
      <c r="T378" s="21"/>
      <c r="U378" s="146"/>
      <c r="V378" s="30"/>
      <c r="W378" s="30"/>
      <c r="X378" s="30"/>
      <c r="Y378" s="30"/>
    </row>
    <row r="379" spans="1:25" ht="12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50"/>
      <c r="L379" s="20"/>
      <c r="M379" s="21"/>
      <c r="N379" s="21"/>
      <c r="O379" s="21"/>
      <c r="P379" s="21"/>
      <c r="Q379" s="21"/>
      <c r="R379" s="21"/>
      <c r="S379" s="21"/>
      <c r="T379" s="21"/>
      <c r="U379" s="146"/>
      <c r="V379" s="30"/>
      <c r="W379" s="30"/>
      <c r="X379" s="30"/>
      <c r="Y379" s="30"/>
    </row>
    <row r="380" spans="1:25" ht="12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50"/>
      <c r="L380" s="20"/>
      <c r="M380" s="21"/>
      <c r="N380" s="21"/>
      <c r="O380" s="21"/>
      <c r="P380" s="21"/>
      <c r="Q380" s="21"/>
      <c r="R380" s="21"/>
      <c r="S380" s="21"/>
      <c r="T380" s="21"/>
      <c r="U380" s="146"/>
      <c r="V380" s="30"/>
      <c r="W380" s="30"/>
      <c r="X380" s="30"/>
      <c r="Y380" s="30"/>
    </row>
    <row r="381" spans="1:25" ht="12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50"/>
      <c r="L381" s="20"/>
      <c r="M381" s="21"/>
      <c r="N381" s="21"/>
      <c r="O381" s="21"/>
      <c r="P381" s="21"/>
      <c r="Q381" s="21"/>
      <c r="R381" s="21"/>
      <c r="S381" s="21"/>
      <c r="T381" s="21"/>
      <c r="U381" s="146"/>
      <c r="V381" s="30"/>
      <c r="W381" s="30"/>
      <c r="X381" s="30"/>
      <c r="Y381" s="30"/>
    </row>
    <row r="382" spans="1:25" ht="12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50" t="s">
        <v>163</v>
      </c>
      <c r="L382" s="20"/>
      <c r="M382" s="21"/>
      <c r="N382" s="21"/>
      <c r="O382" s="21"/>
      <c r="P382" s="21"/>
      <c r="Q382" s="21"/>
      <c r="R382" s="21"/>
      <c r="S382" s="21"/>
      <c r="T382" s="21"/>
      <c r="U382" s="146"/>
      <c r="V382" s="30"/>
      <c r="W382" s="30"/>
      <c r="X382" s="30"/>
      <c r="Y382" s="30"/>
    </row>
    <row r="383" spans="1:25" ht="12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50" t="s">
        <v>153</v>
      </c>
      <c r="L383" s="20"/>
      <c r="M383" s="21"/>
      <c r="N383" s="21"/>
      <c r="O383" s="21"/>
      <c r="P383" s="21"/>
      <c r="Q383" s="21"/>
      <c r="R383" s="21"/>
      <c r="S383" s="21"/>
      <c r="T383" s="21"/>
      <c r="U383" s="146"/>
      <c r="V383" s="30"/>
      <c r="W383" s="30"/>
      <c r="X383" s="30"/>
      <c r="Y383" s="30"/>
    </row>
    <row r="384" spans="1:25" ht="12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50" t="s">
        <v>164</v>
      </c>
      <c r="L384" s="20"/>
      <c r="M384" s="21"/>
      <c r="N384" s="21"/>
      <c r="O384" s="21"/>
      <c r="P384" s="21"/>
      <c r="Q384" s="21"/>
      <c r="R384" s="21"/>
      <c r="S384" s="21"/>
      <c r="T384" s="21"/>
      <c r="U384" s="146"/>
      <c r="V384" s="30"/>
      <c r="W384" s="30"/>
      <c r="X384" s="30"/>
      <c r="Y384" s="30"/>
    </row>
    <row r="385" spans="1:25" ht="12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50" t="s">
        <v>165</v>
      </c>
      <c r="L385" s="20"/>
      <c r="M385" s="21"/>
      <c r="N385" s="21"/>
      <c r="O385" s="21"/>
      <c r="P385" s="21"/>
      <c r="Q385" s="21"/>
      <c r="R385" s="21"/>
      <c r="S385" s="21"/>
      <c r="T385" s="21"/>
      <c r="U385" s="146"/>
      <c r="V385" s="30"/>
      <c r="W385" s="30"/>
      <c r="X385" s="30"/>
      <c r="Y385" s="30"/>
    </row>
    <row r="386" spans="1:25" ht="12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50" t="s">
        <v>166</v>
      </c>
      <c r="L386" s="20"/>
      <c r="M386" s="21"/>
      <c r="N386" s="21"/>
      <c r="O386" s="21"/>
      <c r="P386" s="21"/>
      <c r="Q386" s="21"/>
      <c r="R386" s="21"/>
      <c r="S386" s="21"/>
      <c r="T386" s="21"/>
      <c r="U386" s="146"/>
      <c r="V386" s="30"/>
      <c r="W386" s="30"/>
      <c r="X386" s="30"/>
      <c r="Y386" s="30"/>
    </row>
    <row r="387" spans="1:25" ht="12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50" t="s">
        <v>167</v>
      </c>
      <c r="L387" s="20"/>
      <c r="M387" s="21"/>
      <c r="N387" s="21"/>
      <c r="O387" s="21"/>
      <c r="P387" s="21"/>
      <c r="Q387" s="21"/>
      <c r="R387" s="21"/>
      <c r="S387" s="21"/>
      <c r="T387" s="21"/>
      <c r="U387" s="146"/>
      <c r="V387" s="30"/>
      <c r="W387" s="30"/>
      <c r="X387" s="30"/>
      <c r="Y387" s="30"/>
    </row>
    <row r="388" spans="1:25" ht="12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50" t="s">
        <v>168</v>
      </c>
      <c r="L388" s="20"/>
      <c r="M388" s="21"/>
      <c r="N388" s="21"/>
      <c r="O388" s="21"/>
      <c r="P388" s="21"/>
      <c r="Q388" s="21"/>
      <c r="R388" s="21"/>
      <c r="S388" s="21"/>
      <c r="T388" s="21"/>
      <c r="U388" s="146"/>
      <c r="V388" s="30"/>
      <c r="W388" s="30"/>
      <c r="X388" s="30"/>
      <c r="Y388" s="30"/>
    </row>
    <row r="389" spans="1:25" ht="12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1"/>
      <c r="N389" s="21"/>
      <c r="O389" s="21"/>
      <c r="P389" s="21"/>
      <c r="Q389" s="21"/>
      <c r="R389" s="21"/>
      <c r="S389" s="21"/>
      <c r="T389" s="21"/>
      <c r="U389" s="146"/>
      <c r="V389" s="30"/>
      <c r="W389" s="30"/>
      <c r="X389" s="30"/>
      <c r="Y389" s="30"/>
    </row>
    <row r="390" spans="1:25" ht="12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1"/>
      <c r="N390" s="21"/>
      <c r="O390" s="21"/>
      <c r="P390" s="21"/>
      <c r="Q390" s="21"/>
      <c r="R390" s="21"/>
      <c r="S390" s="21"/>
      <c r="T390" s="21"/>
      <c r="U390" s="146"/>
      <c r="V390" s="30"/>
      <c r="W390" s="30"/>
      <c r="X390" s="30"/>
      <c r="Y390" s="30"/>
    </row>
    <row r="391" spans="1:25" ht="12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1"/>
      <c r="N391" s="21"/>
      <c r="O391" s="21"/>
      <c r="P391" s="21"/>
      <c r="Q391" s="21"/>
      <c r="R391" s="21"/>
      <c r="S391" s="21"/>
      <c r="T391" s="21"/>
      <c r="U391" s="146"/>
      <c r="V391" s="30"/>
      <c r="W391" s="30"/>
      <c r="X391" s="30"/>
      <c r="Y391" s="30"/>
    </row>
    <row r="392" spans="1:25" ht="12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1"/>
      <c r="N392" s="21"/>
      <c r="O392" s="21"/>
      <c r="P392" s="21"/>
      <c r="Q392" s="21"/>
      <c r="R392" s="21"/>
      <c r="S392" s="21"/>
      <c r="T392" s="21"/>
      <c r="U392" s="146"/>
      <c r="V392" s="30"/>
      <c r="W392" s="30"/>
      <c r="X392" s="30"/>
      <c r="Y392" s="30"/>
    </row>
    <row r="393" spans="1:25" ht="12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1"/>
      <c r="N393" s="21"/>
      <c r="O393" s="21"/>
      <c r="P393" s="21"/>
      <c r="Q393" s="21"/>
      <c r="R393" s="21"/>
      <c r="S393" s="21"/>
      <c r="T393" s="21"/>
      <c r="U393" s="146"/>
      <c r="V393" s="30"/>
      <c r="W393" s="30"/>
      <c r="X393" s="30"/>
      <c r="Y393" s="30"/>
    </row>
    <row r="394" spans="1:25" ht="12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1"/>
      <c r="N394" s="21"/>
      <c r="O394" s="21"/>
      <c r="P394" s="21"/>
      <c r="Q394" s="21"/>
      <c r="R394" s="21"/>
      <c r="S394" s="21"/>
      <c r="T394" s="21"/>
      <c r="U394" s="146"/>
      <c r="V394" s="30"/>
      <c r="W394" s="30"/>
      <c r="X394" s="30"/>
      <c r="Y394" s="30"/>
    </row>
    <row r="395" spans="1:25" ht="12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1"/>
      <c r="N395" s="21"/>
      <c r="O395" s="21"/>
      <c r="P395" s="21"/>
      <c r="Q395" s="21"/>
      <c r="R395" s="21"/>
      <c r="S395" s="21"/>
      <c r="T395" s="21"/>
      <c r="U395" s="146"/>
      <c r="V395" s="30"/>
      <c r="W395" s="30"/>
      <c r="X395" s="30"/>
      <c r="Y395" s="30"/>
    </row>
    <row r="396" spans="1:25" ht="12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1"/>
      <c r="N396" s="21"/>
      <c r="O396" s="21"/>
      <c r="P396" s="21"/>
      <c r="Q396" s="21"/>
      <c r="R396" s="21"/>
      <c r="S396" s="21"/>
      <c r="T396" s="21"/>
      <c r="U396" s="146"/>
      <c r="V396" s="30"/>
      <c r="W396" s="30"/>
      <c r="X396" s="30"/>
      <c r="Y396" s="30"/>
    </row>
    <row r="397" spans="1:25" ht="12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1"/>
      <c r="N397" s="21"/>
      <c r="O397" s="21"/>
      <c r="P397" s="21"/>
      <c r="Q397" s="21"/>
      <c r="R397" s="21"/>
      <c r="S397" s="21"/>
      <c r="T397" s="21"/>
      <c r="U397" s="146"/>
      <c r="V397" s="30"/>
      <c r="W397" s="30"/>
      <c r="X397" s="30"/>
      <c r="Y397" s="30"/>
    </row>
    <row r="398" spans="1:25" ht="12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1"/>
      <c r="N398" s="21"/>
      <c r="O398" s="21"/>
      <c r="P398" s="21"/>
      <c r="Q398" s="21"/>
      <c r="R398" s="21"/>
      <c r="S398" s="21"/>
      <c r="T398" s="21"/>
      <c r="U398" s="146"/>
      <c r="V398" s="30"/>
      <c r="W398" s="30"/>
      <c r="X398" s="30"/>
      <c r="Y398" s="30"/>
    </row>
    <row r="399" spans="1:25" ht="12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1"/>
      <c r="N399" s="21"/>
      <c r="O399" s="21"/>
      <c r="P399" s="21"/>
      <c r="Q399" s="21"/>
      <c r="R399" s="21"/>
      <c r="S399" s="21"/>
      <c r="T399" s="21"/>
      <c r="U399" s="146"/>
      <c r="V399" s="30"/>
      <c r="W399" s="30"/>
      <c r="X399" s="30"/>
      <c r="Y399" s="30"/>
    </row>
    <row r="400" spans="1:25" ht="12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1"/>
      <c r="N400" s="21"/>
      <c r="O400" s="21"/>
      <c r="P400" s="21"/>
      <c r="Q400" s="21"/>
      <c r="R400" s="21"/>
      <c r="S400" s="21"/>
      <c r="T400" s="21"/>
      <c r="U400" s="146"/>
      <c r="V400" s="30"/>
      <c r="W400" s="30"/>
      <c r="X400" s="30"/>
      <c r="Y400" s="30"/>
    </row>
    <row r="401" spans="1:25" ht="12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1"/>
      <c r="N401" s="21"/>
      <c r="O401" s="21"/>
      <c r="P401" s="21"/>
      <c r="Q401" s="21"/>
      <c r="R401" s="21"/>
      <c r="S401" s="21"/>
      <c r="T401" s="21"/>
      <c r="U401" s="146"/>
      <c r="V401" s="30"/>
      <c r="W401" s="30"/>
      <c r="X401" s="30"/>
      <c r="Y401" s="30"/>
    </row>
    <row r="402" spans="1:25" ht="12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1"/>
      <c r="N402" s="21"/>
      <c r="O402" s="21"/>
      <c r="P402" s="21"/>
      <c r="Q402" s="21"/>
      <c r="R402" s="21"/>
      <c r="S402" s="21"/>
      <c r="T402" s="21"/>
      <c r="U402" s="146"/>
      <c r="V402" s="30"/>
      <c r="W402" s="30"/>
      <c r="X402" s="30"/>
      <c r="Y402" s="30"/>
    </row>
    <row r="403" spans="1:25" ht="12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1"/>
      <c r="N403" s="21"/>
      <c r="O403" s="21"/>
      <c r="P403" s="21"/>
      <c r="Q403" s="21"/>
      <c r="R403" s="21"/>
      <c r="S403" s="21"/>
      <c r="T403" s="21"/>
      <c r="U403" s="146"/>
      <c r="V403" s="30"/>
      <c r="W403" s="30"/>
      <c r="X403" s="30"/>
      <c r="Y403" s="30"/>
    </row>
    <row r="404" spans="1:25" ht="12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1"/>
      <c r="N404" s="21"/>
      <c r="O404" s="21"/>
      <c r="P404" s="21"/>
      <c r="Q404" s="21"/>
      <c r="R404" s="21"/>
      <c r="S404" s="21"/>
      <c r="T404" s="21"/>
      <c r="U404" s="146"/>
      <c r="V404" s="30"/>
      <c r="W404" s="30"/>
      <c r="X404" s="30"/>
      <c r="Y404" s="30"/>
    </row>
    <row r="405" spans="1:25" ht="12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1"/>
      <c r="N405" s="21"/>
      <c r="O405" s="21"/>
      <c r="P405" s="21"/>
      <c r="Q405" s="21"/>
      <c r="R405" s="21"/>
      <c r="S405" s="21"/>
      <c r="T405" s="21"/>
      <c r="U405" s="146"/>
      <c r="V405" s="30"/>
      <c r="W405" s="30"/>
      <c r="X405" s="30"/>
      <c r="Y405" s="30"/>
    </row>
    <row r="406" spans="1:25" ht="12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1"/>
      <c r="N406" s="21"/>
      <c r="O406" s="21"/>
      <c r="P406" s="21"/>
      <c r="Q406" s="21"/>
      <c r="R406" s="21"/>
      <c r="S406" s="21"/>
      <c r="T406" s="21"/>
      <c r="U406" s="146"/>
      <c r="V406" s="30"/>
      <c r="W406" s="30"/>
      <c r="X406" s="30"/>
      <c r="Y406" s="30"/>
    </row>
    <row r="407" spans="1:25" ht="12.7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1"/>
      <c r="N407" s="21"/>
      <c r="O407" s="21"/>
      <c r="P407" s="21"/>
      <c r="Q407" s="21"/>
      <c r="R407" s="21"/>
      <c r="S407" s="21"/>
      <c r="T407" s="21"/>
      <c r="U407" s="146"/>
      <c r="V407" s="30"/>
      <c r="W407" s="30"/>
      <c r="X407" s="30"/>
      <c r="Y407" s="30"/>
    </row>
    <row r="408" spans="1:25" ht="12.7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1"/>
      <c r="N408" s="21"/>
      <c r="O408" s="21"/>
      <c r="P408" s="21"/>
      <c r="Q408" s="21"/>
      <c r="R408" s="21"/>
      <c r="S408" s="21"/>
      <c r="T408" s="21"/>
      <c r="U408" s="146"/>
      <c r="V408" s="30"/>
      <c r="W408" s="30"/>
      <c r="X408" s="30"/>
      <c r="Y408" s="30"/>
    </row>
    <row r="409" spans="1:25" ht="12.7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1"/>
      <c r="N409" s="21"/>
      <c r="O409" s="21"/>
      <c r="P409" s="21"/>
      <c r="Q409" s="21"/>
      <c r="R409" s="21"/>
      <c r="S409" s="21"/>
      <c r="T409" s="21"/>
      <c r="U409" s="146"/>
      <c r="V409" s="30"/>
      <c r="W409" s="30"/>
      <c r="X409" s="30"/>
      <c r="Y409" s="30"/>
    </row>
    <row r="410" spans="1:25" ht="12.7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1"/>
      <c r="N410" s="21"/>
      <c r="O410" s="21"/>
      <c r="P410" s="21"/>
      <c r="Q410" s="21"/>
      <c r="R410" s="21"/>
      <c r="S410" s="21"/>
      <c r="T410" s="21"/>
      <c r="U410" s="146"/>
      <c r="V410" s="30"/>
      <c r="W410" s="30"/>
      <c r="X410" s="30"/>
      <c r="Y410" s="30"/>
    </row>
    <row r="411" spans="1:25" ht="12.7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1"/>
      <c r="N411" s="21"/>
      <c r="O411" s="21"/>
      <c r="P411" s="21"/>
      <c r="Q411" s="21"/>
      <c r="R411" s="21"/>
      <c r="S411" s="21"/>
      <c r="T411" s="21"/>
      <c r="U411" s="146"/>
      <c r="V411" s="30"/>
      <c r="W411" s="30"/>
      <c r="X411" s="30"/>
      <c r="Y411" s="30"/>
    </row>
    <row r="412" spans="1:25" ht="12.7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1"/>
      <c r="N412" s="21"/>
      <c r="O412" s="21"/>
      <c r="P412" s="21"/>
      <c r="Q412" s="21"/>
      <c r="R412" s="21"/>
      <c r="S412" s="21"/>
      <c r="T412" s="21"/>
      <c r="U412" s="146"/>
      <c r="V412" s="30"/>
      <c r="W412" s="30"/>
      <c r="X412" s="30"/>
      <c r="Y412" s="30"/>
    </row>
    <row r="413" spans="1:25" ht="12.7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1"/>
      <c r="N413" s="21"/>
      <c r="O413" s="21"/>
      <c r="P413" s="21"/>
      <c r="Q413" s="21"/>
      <c r="R413" s="21"/>
      <c r="S413" s="21"/>
      <c r="T413" s="21"/>
      <c r="U413" s="146"/>
      <c r="V413" s="30"/>
      <c r="W413" s="30"/>
      <c r="X413" s="30"/>
      <c r="Y413" s="30"/>
    </row>
    <row r="414" spans="1:25" ht="12.7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1"/>
      <c r="N414" s="21"/>
      <c r="O414" s="21"/>
      <c r="P414" s="21"/>
      <c r="Q414" s="21"/>
      <c r="R414" s="21"/>
      <c r="S414" s="21"/>
      <c r="T414" s="21"/>
      <c r="U414" s="146"/>
      <c r="V414" s="30"/>
      <c r="W414" s="30"/>
      <c r="X414" s="30"/>
      <c r="Y414" s="30"/>
    </row>
    <row r="415" spans="1:25" ht="12.7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1"/>
      <c r="N415" s="21"/>
      <c r="O415" s="21"/>
      <c r="P415" s="21"/>
      <c r="Q415" s="21"/>
      <c r="R415" s="21"/>
      <c r="S415" s="21"/>
      <c r="T415" s="21"/>
      <c r="U415" s="146"/>
      <c r="V415" s="30"/>
      <c r="W415" s="30"/>
      <c r="X415" s="30"/>
      <c r="Y415" s="30"/>
    </row>
    <row r="416" spans="1:25" ht="12.7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1"/>
      <c r="N416" s="21"/>
      <c r="O416" s="21"/>
      <c r="P416" s="21"/>
      <c r="Q416" s="21"/>
      <c r="R416" s="21"/>
      <c r="S416" s="21"/>
      <c r="T416" s="21"/>
      <c r="U416" s="146"/>
      <c r="V416" s="30"/>
      <c r="W416" s="30"/>
      <c r="X416" s="30"/>
      <c r="Y416" s="30"/>
    </row>
    <row r="417" spans="1:25" ht="12.75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1"/>
      <c r="N417" s="21"/>
      <c r="O417" s="21"/>
      <c r="P417" s="21"/>
      <c r="Q417" s="21"/>
      <c r="R417" s="21"/>
      <c r="S417" s="21"/>
      <c r="T417" s="21"/>
      <c r="U417" s="146"/>
      <c r="V417" s="30"/>
      <c r="W417" s="30"/>
      <c r="X417" s="30"/>
      <c r="Y417" s="30"/>
    </row>
    <row r="418" spans="1:25" ht="12.7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1"/>
      <c r="N418" s="21"/>
      <c r="O418" s="21"/>
      <c r="P418" s="21"/>
      <c r="Q418" s="21"/>
      <c r="R418" s="21"/>
      <c r="S418" s="21"/>
      <c r="T418" s="21"/>
      <c r="U418" s="146"/>
      <c r="V418" s="30"/>
      <c r="W418" s="30"/>
      <c r="X418" s="30"/>
      <c r="Y418" s="30"/>
    </row>
    <row r="419" spans="1:25" ht="12.7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1"/>
      <c r="N419" s="21"/>
      <c r="O419" s="21"/>
      <c r="P419" s="21"/>
      <c r="Q419" s="21"/>
      <c r="R419" s="21"/>
      <c r="S419" s="21"/>
      <c r="T419" s="21"/>
      <c r="U419" s="146"/>
      <c r="V419" s="30"/>
      <c r="W419" s="30"/>
      <c r="X419" s="30"/>
      <c r="Y419" s="30"/>
    </row>
    <row r="420" spans="1:25" ht="12.75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1"/>
      <c r="N420" s="21"/>
      <c r="O420" s="21"/>
      <c r="P420" s="21"/>
      <c r="Q420" s="21"/>
      <c r="R420" s="21"/>
      <c r="S420" s="21"/>
      <c r="T420" s="21"/>
      <c r="U420" s="146"/>
      <c r="V420" s="30"/>
      <c r="W420" s="30"/>
      <c r="X420" s="30"/>
      <c r="Y420" s="30"/>
    </row>
    <row r="421" spans="1:25" ht="12.75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1"/>
      <c r="N421" s="21"/>
      <c r="O421" s="21"/>
      <c r="P421" s="21"/>
      <c r="Q421" s="21"/>
      <c r="R421" s="21"/>
      <c r="S421" s="21"/>
      <c r="T421" s="21"/>
      <c r="U421" s="146"/>
      <c r="V421" s="30"/>
      <c r="W421" s="30"/>
      <c r="X421" s="30"/>
      <c r="Y421" s="30"/>
    </row>
    <row r="422" spans="1:25" ht="12.75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1"/>
      <c r="N422" s="21"/>
      <c r="O422" s="21"/>
      <c r="P422" s="21"/>
      <c r="Q422" s="21"/>
      <c r="R422" s="21"/>
      <c r="S422" s="21"/>
      <c r="T422" s="21"/>
      <c r="U422" s="146"/>
      <c r="V422" s="30"/>
      <c r="W422" s="30"/>
      <c r="X422" s="30"/>
      <c r="Y422" s="30"/>
    </row>
    <row r="423" spans="1:25" ht="12.75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1"/>
      <c r="N423" s="21"/>
      <c r="O423" s="21"/>
      <c r="P423" s="21"/>
      <c r="Q423" s="21"/>
      <c r="R423" s="21"/>
      <c r="S423" s="21"/>
      <c r="T423" s="21"/>
      <c r="U423" s="146"/>
      <c r="V423" s="30"/>
      <c r="W423" s="30"/>
      <c r="X423" s="30"/>
      <c r="Y423" s="30"/>
    </row>
    <row r="424" spans="1:25" ht="12.75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1"/>
      <c r="N424" s="21"/>
      <c r="O424" s="21"/>
      <c r="P424" s="21"/>
      <c r="Q424" s="21"/>
      <c r="R424" s="21"/>
      <c r="S424" s="21"/>
      <c r="T424" s="21"/>
      <c r="U424" s="146"/>
      <c r="V424" s="30"/>
      <c r="W424" s="30"/>
      <c r="X424" s="30"/>
      <c r="Y424" s="30"/>
    </row>
    <row r="425" spans="1:25" ht="12.7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1"/>
      <c r="N425" s="21"/>
      <c r="O425" s="21"/>
      <c r="P425" s="21"/>
      <c r="Q425" s="21"/>
      <c r="R425" s="21"/>
      <c r="S425" s="21"/>
      <c r="T425" s="21"/>
      <c r="U425" s="146"/>
      <c r="V425" s="30"/>
      <c r="W425" s="30"/>
      <c r="X425" s="30"/>
      <c r="Y425" s="30"/>
    </row>
    <row r="426" spans="1:25" ht="12.75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1"/>
      <c r="N426" s="21"/>
      <c r="O426" s="21"/>
      <c r="P426" s="21"/>
      <c r="Q426" s="21"/>
      <c r="R426" s="21"/>
      <c r="S426" s="21"/>
      <c r="T426" s="21"/>
      <c r="U426" s="146"/>
      <c r="V426" s="30"/>
      <c r="W426" s="30"/>
      <c r="X426" s="30"/>
      <c r="Y426" s="30"/>
    </row>
    <row r="427" spans="1:25" ht="12.75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1"/>
      <c r="N427" s="21"/>
      <c r="O427" s="21"/>
      <c r="P427" s="21"/>
      <c r="Q427" s="21"/>
      <c r="R427" s="21"/>
      <c r="S427" s="21"/>
      <c r="T427" s="21"/>
      <c r="U427" s="146"/>
      <c r="V427" s="30"/>
      <c r="W427" s="30"/>
      <c r="X427" s="30"/>
      <c r="Y427" s="30"/>
    </row>
    <row r="428" spans="1:25" ht="12.75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1"/>
      <c r="N428" s="21"/>
      <c r="O428" s="21"/>
      <c r="P428" s="21"/>
      <c r="Q428" s="21"/>
      <c r="R428" s="21"/>
      <c r="S428" s="21"/>
      <c r="T428" s="21"/>
      <c r="U428" s="146"/>
      <c r="V428" s="30"/>
      <c r="W428" s="30"/>
      <c r="X428" s="30"/>
      <c r="Y428" s="30"/>
    </row>
    <row r="429" spans="1:25" ht="12.75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1"/>
      <c r="N429" s="21"/>
      <c r="O429" s="21"/>
      <c r="P429" s="21"/>
      <c r="Q429" s="21"/>
      <c r="R429" s="21"/>
      <c r="S429" s="21"/>
      <c r="T429" s="21"/>
      <c r="U429" s="146"/>
      <c r="V429" s="30"/>
      <c r="W429" s="30"/>
      <c r="X429" s="30"/>
      <c r="Y429" s="30"/>
    </row>
    <row r="430" spans="1:25" ht="12.7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21"/>
      <c r="N430" s="21"/>
      <c r="O430" s="21"/>
      <c r="P430" s="21"/>
      <c r="Q430" s="21"/>
      <c r="R430" s="21"/>
      <c r="S430" s="21"/>
      <c r="T430" s="21"/>
      <c r="U430" s="146"/>
      <c r="V430" s="30"/>
      <c r="W430" s="30"/>
      <c r="X430" s="30"/>
      <c r="Y430" s="30"/>
    </row>
    <row r="431" spans="1:25" ht="12.7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21"/>
      <c r="N431" s="21"/>
      <c r="O431" s="21"/>
      <c r="P431" s="21"/>
      <c r="Q431" s="21"/>
      <c r="R431" s="21"/>
      <c r="S431" s="21"/>
      <c r="T431" s="21"/>
      <c r="U431" s="146"/>
      <c r="V431" s="30"/>
      <c r="W431" s="30"/>
      <c r="X431" s="30"/>
      <c r="Y431" s="30"/>
    </row>
    <row r="432" spans="1:25" ht="12.7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21"/>
      <c r="N432" s="21"/>
      <c r="O432" s="21"/>
      <c r="P432" s="21"/>
      <c r="Q432" s="21"/>
      <c r="R432" s="21"/>
      <c r="S432" s="21"/>
      <c r="T432" s="21"/>
      <c r="U432" s="146"/>
      <c r="V432" s="30"/>
      <c r="W432" s="30"/>
      <c r="X432" s="30"/>
      <c r="Y432" s="30"/>
    </row>
    <row r="433" spans="1:25" ht="12.7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21"/>
      <c r="N433" s="21"/>
      <c r="O433" s="21"/>
      <c r="P433" s="21"/>
      <c r="Q433" s="21"/>
      <c r="R433" s="21"/>
      <c r="S433" s="21"/>
      <c r="T433" s="21"/>
      <c r="U433" s="146"/>
      <c r="V433" s="30"/>
      <c r="W433" s="30"/>
      <c r="X433" s="30"/>
      <c r="Y433" s="30"/>
    </row>
    <row r="434" spans="1:25" ht="12.75">
      <c r="A434" s="20" t="s">
        <v>416</v>
      </c>
      <c r="B434" s="20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21"/>
      <c r="N434" s="21"/>
      <c r="O434" s="21"/>
      <c r="P434" s="21"/>
      <c r="Q434" s="21"/>
      <c r="R434" s="21"/>
      <c r="S434" s="21"/>
      <c r="T434" s="21"/>
      <c r="U434" s="146"/>
      <c r="V434" s="30"/>
      <c r="W434" s="30"/>
      <c r="X434" s="30"/>
      <c r="Y434" s="30"/>
    </row>
    <row r="435" spans="1:25" ht="15.75">
      <c r="A435" s="64" t="s">
        <v>367</v>
      </c>
      <c r="B435" s="65"/>
      <c r="C435" s="24"/>
      <c r="D435" s="28"/>
      <c r="E435" s="28"/>
      <c r="F435" s="28"/>
      <c r="G435" s="28"/>
      <c r="H435" s="28"/>
      <c r="I435" s="28"/>
      <c r="J435" s="28"/>
      <c r="K435" s="28"/>
      <c r="L435" s="28"/>
      <c r="M435" s="21"/>
      <c r="N435" s="21"/>
      <c r="O435" s="21"/>
      <c r="P435" s="21"/>
      <c r="Q435" s="21"/>
      <c r="R435" s="21"/>
      <c r="S435" s="21"/>
      <c r="T435" s="21"/>
      <c r="U435" s="146"/>
      <c r="V435" s="30"/>
      <c r="W435" s="30"/>
      <c r="X435" s="30"/>
      <c r="Y435" s="30"/>
    </row>
    <row r="436" spans="1:25" ht="15.75">
      <c r="A436" s="64" t="s">
        <v>409</v>
      </c>
      <c r="B436" s="65"/>
      <c r="C436" s="24"/>
      <c r="D436" s="28"/>
      <c r="E436" s="28"/>
      <c r="F436" s="28"/>
      <c r="G436" s="28"/>
      <c r="H436" s="28"/>
      <c r="I436" s="28"/>
      <c r="J436" s="28"/>
      <c r="K436" s="28"/>
      <c r="L436" s="28"/>
      <c r="M436" s="21"/>
      <c r="N436" s="21"/>
      <c r="O436" s="21"/>
      <c r="P436" s="21"/>
      <c r="Q436" s="21"/>
      <c r="R436" s="21"/>
      <c r="S436" s="21"/>
      <c r="T436" s="21"/>
      <c r="U436" s="146"/>
      <c r="V436" s="30"/>
      <c r="W436" s="30"/>
      <c r="X436" s="30"/>
      <c r="Y436" s="30"/>
    </row>
    <row r="437" spans="1:25" ht="15.75">
      <c r="A437" s="64" t="s">
        <v>368</v>
      </c>
      <c r="B437" s="65"/>
      <c r="C437" s="24"/>
      <c r="D437" s="28"/>
      <c r="E437" s="28"/>
      <c r="F437" s="28"/>
      <c r="G437" s="28"/>
      <c r="H437" s="28"/>
      <c r="I437" s="28"/>
      <c r="J437" s="28"/>
      <c r="K437" s="28"/>
      <c r="L437" s="28"/>
      <c r="M437" s="21"/>
      <c r="N437" s="21"/>
      <c r="O437" s="21"/>
      <c r="P437" s="21"/>
      <c r="Q437" s="21"/>
      <c r="R437" s="21"/>
      <c r="S437" s="21"/>
      <c r="T437" s="21"/>
      <c r="U437" s="146"/>
      <c r="V437" s="30"/>
      <c r="W437" s="30"/>
      <c r="X437" s="30"/>
      <c r="Y437" s="30"/>
    </row>
    <row r="438" spans="1:25" ht="15.75">
      <c r="A438" s="64" t="s">
        <v>373</v>
      </c>
      <c r="B438" s="65"/>
      <c r="C438" s="24"/>
      <c r="D438" s="28"/>
      <c r="E438" s="28"/>
      <c r="F438" s="28"/>
      <c r="G438" s="28"/>
      <c r="H438" s="28"/>
      <c r="I438" s="28"/>
      <c r="J438" s="28"/>
      <c r="K438" s="28"/>
      <c r="L438" s="28"/>
      <c r="M438" s="21"/>
      <c r="N438" s="21"/>
      <c r="O438" s="21"/>
      <c r="P438" s="21"/>
      <c r="Q438" s="21"/>
      <c r="R438" s="21"/>
      <c r="S438" s="21"/>
      <c r="T438" s="21"/>
      <c r="U438" s="146"/>
      <c r="V438" s="30"/>
      <c r="W438" s="30"/>
      <c r="X438" s="30"/>
      <c r="Y438" s="30"/>
    </row>
    <row r="439" spans="1:25" ht="15.75">
      <c r="A439" s="64" t="s">
        <v>410</v>
      </c>
      <c r="B439" s="65"/>
      <c r="C439" s="24"/>
      <c r="D439" s="28"/>
      <c r="E439" s="28"/>
      <c r="F439" s="28"/>
      <c r="G439" s="28"/>
      <c r="H439" s="28"/>
      <c r="I439" s="28"/>
      <c r="J439" s="28"/>
      <c r="K439" s="28"/>
      <c r="L439" s="28"/>
      <c r="M439" s="21"/>
      <c r="N439" s="21"/>
      <c r="O439" s="21"/>
      <c r="P439" s="21"/>
      <c r="Q439" s="21"/>
      <c r="R439" s="21"/>
      <c r="S439" s="21"/>
      <c r="T439" s="21"/>
      <c r="U439" s="146"/>
      <c r="V439" s="30"/>
      <c r="W439" s="30"/>
      <c r="X439" s="30"/>
      <c r="Y439" s="30"/>
    </row>
    <row r="440" spans="1:25" ht="15.75">
      <c r="A440" s="64" t="s">
        <v>411</v>
      </c>
      <c r="B440" s="65"/>
      <c r="C440" s="24"/>
      <c r="D440" s="28"/>
      <c r="E440" s="28"/>
      <c r="F440" s="28"/>
      <c r="G440" s="28"/>
      <c r="H440" s="28"/>
      <c r="I440" s="28"/>
      <c r="J440" s="28"/>
      <c r="K440" s="28"/>
      <c r="L440" s="28"/>
      <c r="M440" s="21"/>
      <c r="N440" s="21"/>
      <c r="O440" s="21"/>
      <c r="P440" s="21"/>
      <c r="Q440" s="21"/>
      <c r="R440" s="21"/>
      <c r="S440" s="21"/>
      <c r="T440" s="21"/>
      <c r="U440" s="146"/>
      <c r="V440" s="30"/>
      <c r="W440" s="30"/>
      <c r="X440" s="30"/>
      <c r="Y440" s="30"/>
    </row>
    <row r="441" spans="1:25" ht="15.75">
      <c r="A441" s="64" t="s">
        <v>412</v>
      </c>
      <c r="B441" s="65"/>
      <c r="C441" s="24"/>
      <c r="D441" s="28"/>
      <c r="E441" s="28"/>
      <c r="F441" s="28"/>
      <c r="G441" s="28"/>
      <c r="H441" s="28"/>
      <c r="I441" s="28"/>
      <c r="J441" s="28"/>
      <c r="K441" s="28"/>
      <c r="L441" s="28"/>
      <c r="M441" s="21"/>
      <c r="N441" s="21"/>
      <c r="O441" s="21"/>
      <c r="P441" s="21"/>
      <c r="Q441" s="21"/>
      <c r="R441" s="21"/>
      <c r="S441" s="21"/>
      <c r="T441" s="21"/>
      <c r="U441" s="146"/>
      <c r="V441" s="30"/>
      <c r="W441" s="30"/>
      <c r="X441" s="30"/>
      <c r="Y441" s="30"/>
    </row>
    <row r="442" spans="1:25" ht="15.75">
      <c r="A442" s="64" t="s">
        <v>413</v>
      </c>
      <c r="B442" s="65"/>
      <c r="C442" s="24"/>
      <c r="D442" s="28"/>
      <c r="E442" s="28"/>
      <c r="F442" s="28"/>
      <c r="G442" s="28"/>
      <c r="H442" s="28"/>
      <c r="I442" s="28"/>
      <c r="J442" s="28"/>
      <c r="K442" s="28"/>
      <c r="L442" s="28"/>
      <c r="M442" s="21"/>
      <c r="N442" s="21"/>
      <c r="O442" s="21"/>
      <c r="P442" s="21"/>
      <c r="Q442" s="21"/>
      <c r="R442" s="21"/>
      <c r="S442" s="21"/>
      <c r="T442" s="21"/>
      <c r="U442" s="146"/>
      <c r="V442" s="30"/>
      <c r="W442" s="30"/>
      <c r="X442" s="30"/>
      <c r="Y442" s="30"/>
    </row>
    <row r="443" spans="1:25" ht="15.75">
      <c r="A443" s="64" t="s">
        <v>369</v>
      </c>
      <c r="B443" s="65"/>
      <c r="C443" s="24"/>
      <c r="D443" s="28"/>
      <c r="E443" s="28"/>
      <c r="F443" s="28"/>
      <c r="G443" s="28"/>
      <c r="H443" s="28"/>
      <c r="I443" s="28"/>
      <c r="J443" s="28"/>
      <c r="K443" s="28"/>
      <c r="L443" s="28"/>
      <c r="M443" s="21"/>
      <c r="N443" s="21"/>
      <c r="O443" s="21"/>
      <c r="P443" s="21"/>
      <c r="Q443" s="21"/>
      <c r="R443" s="21"/>
      <c r="S443" s="21"/>
      <c r="T443" s="21"/>
      <c r="U443" s="146"/>
      <c r="V443" s="30"/>
      <c r="W443" s="30"/>
      <c r="X443" s="30"/>
      <c r="Y443" s="30"/>
    </row>
    <row r="444" spans="1:25" ht="15.75">
      <c r="A444" s="64" t="s">
        <v>374</v>
      </c>
      <c r="B444" s="65"/>
      <c r="C444" s="24"/>
      <c r="D444" s="28"/>
      <c r="E444" s="28"/>
      <c r="F444" s="28"/>
      <c r="G444" s="28"/>
      <c r="H444" s="28"/>
      <c r="I444" s="28"/>
      <c r="J444" s="28"/>
      <c r="K444" s="28"/>
      <c r="L444" s="28"/>
      <c r="M444" s="21"/>
      <c r="N444" s="21"/>
      <c r="O444" s="21"/>
      <c r="P444" s="21"/>
      <c r="Q444" s="21"/>
      <c r="R444" s="21"/>
      <c r="S444" s="21"/>
      <c r="T444" s="21"/>
      <c r="U444" s="146"/>
      <c r="V444" s="30"/>
      <c r="W444" s="30"/>
      <c r="X444" s="30"/>
      <c r="Y444" s="30"/>
    </row>
    <row r="445" spans="1:25" ht="15.75">
      <c r="A445" s="64" t="s">
        <v>378</v>
      </c>
      <c r="B445" s="65"/>
      <c r="C445" s="24"/>
      <c r="D445" s="28"/>
      <c r="E445" s="28"/>
      <c r="F445" s="28"/>
      <c r="G445" s="28"/>
      <c r="H445" s="28"/>
      <c r="I445" s="28"/>
      <c r="J445" s="28"/>
      <c r="K445" s="28"/>
      <c r="L445" s="28"/>
      <c r="M445" s="21"/>
      <c r="N445" s="21"/>
      <c r="O445" s="21"/>
      <c r="P445" s="21"/>
      <c r="Q445" s="21"/>
      <c r="R445" s="21"/>
      <c r="S445" s="21"/>
      <c r="T445" s="21"/>
      <c r="U445" s="146"/>
      <c r="V445" s="30"/>
      <c r="W445" s="30"/>
      <c r="X445" s="30"/>
      <c r="Y445" s="30"/>
    </row>
    <row r="446" spans="1:25" ht="15.75">
      <c r="A446" s="64" t="s">
        <v>370</v>
      </c>
      <c r="B446" s="65"/>
      <c r="C446" s="24"/>
      <c r="D446" s="28"/>
      <c r="E446" s="28"/>
      <c r="F446" s="28"/>
      <c r="G446" s="28"/>
      <c r="H446" s="28"/>
      <c r="I446" s="28"/>
      <c r="J446" s="28"/>
      <c r="K446" s="28"/>
      <c r="L446" s="28"/>
      <c r="M446" s="21"/>
      <c r="N446" s="21"/>
      <c r="O446" s="21"/>
      <c r="P446" s="21"/>
      <c r="Q446" s="21"/>
      <c r="R446" s="21"/>
      <c r="S446" s="21"/>
      <c r="T446" s="21"/>
      <c r="U446" s="146"/>
      <c r="V446" s="30"/>
      <c r="W446" s="30"/>
      <c r="X446" s="30"/>
      <c r="Y446" s="30"/>
    </row>
    <row r="447" spans="1:25" ht="15.75">
      <c r="A447" s="64" t="s">
        <v>375</v>
      </c>
      <c r="B447" s="65"/>
      <c r="C447" s="24"/>
      <c r="D447" s="28"/>
      <c r="E447" s="28"/>
      <c r="F447" s="28"/>
      <c r="G447" s="28"/>
      <c r="H447" s="28"/>
      <c r="I447" s="28"/>
      <c r="J447" s="28"/>
      <c r="K447" s="28"/>
      <c r="L447" s="28"/>
      <c r="M447" s="21"/>
      <c r="N447" s="21"/>
      <c r="O447" s="21"/>
      <c r="P447" s="21"/>
      <c r="Q447" s="21"/>
      <c r="R447" s="21"/>
      <c r="S447" s="21"/>
      <c r="T447" s="21"/>
      <c r="U447" s="146"/>
      <c r="V447" s="30"/>
      <c r="W447" s="30"/>
      <c r="X447" s="30"/>
      <c r="Y447" s="30"/>
    </row>
    <row r="448" spans="1:25" ht="15.75">
      <c r="A448" s="64" t="s">
        <v>371</v>
      </c>
      <c r="B448" s="65"/>
      <c r="C448" s="24"/>
      <c r="D448" s="28"/>
      <c r="E448" s="28"/>
      <c r="F448" s="28"/>
      <c r="G448" s="28"/>
      <c r="H448" s="28"/>
      <c r="I448" s="28"/>
      <c r="J448" s="28"/>
      <c r="K448" s="28"/>
      <c r="L448" s="28"/>
      <c r="M448" s="21"/>
      <c r="N448" s="21"/>
      <c r="O448" s="21"/>
      <c r="P448" s="21"/>
      <c r="Q448" s="21"/>
      <c r="R448" s="21"/>
      <c r="S448" s="21"/>
      <c r="T448" s="21"/>
      <c r="U448" s="146"/>
      <c r="V448" s="30"/>
      <c r="W448" s="30"/>
      <c r="X448" s="30"/>
      <c r="Y448" s="30"/>
    </row>
    <row r="449" spans="1:25" ht="15.75">
      <c r="A449" s="64" t="s">
        <v>376</v>
      </c>
      <c r="B449" s="65"/>
      <c r="C449" s="24"/>
      <c r="D449" s="28"/>
      <c r="E449" s="28"/>
      <c r="F449" s="28"/>
      <c r="G449" s="28"/>
      <c r="H449" s="28"/>
      <c r="I449" s="28"/>
      <c r="J449" s="28"/>
      <c r="K449" s="28"/>
      <c r="L449" s="28"/>
      <c r="M449" s="21"/>
      <c r="N449" s="21"/>
      <c r="O449" s="21"/>
      <c r="P449" s="21"/>
      <c r="Q449" s="21"/>
      <c r="R449" s="21"/>
      <c r="S449" s="21"/>
      <c r="T449" s="21"/>
      <c r="U449" s="146"/>
      <c r="V449" s="30"/>
      <c r="W449" s="30"/>
      <c r="X449" s="30"/>
      <c r="Y449" s="30"/>
    </row>
    <row r="450" spans="1:25" ht="15.75">
      <c r="A450" s="64" t="s">
        <v>372</v>
      </c>
      <c r="B450" s="65"/>
      <c r="C450" s="24"/>
      <c r="D450" s="28"/>
      <c r="E450" s="28"/>
      <c r="F450" s="28"/>
      <c r="G450" s="28"/>
      <c r="H450" s="28"/>
      <c r="I450" s="28"/>
      <c r="J450" s="28"/>
      <c r="K450" s="28"/>
      <c r="L450" s="28"/>
      <c r="M450" s="21"/>
      <c r="N450" s="21"/>
      <c r="O450" s="21"/>
      <c r="P450" s="21"/>
      <c r="Q450" s="21"/>
      <c r="R450" s="21"/>
      <c r="S450" s="21"/>
      <c r="T450" s="21"/>
      <c r="U450" s="146"/>
      <c r="V450" s="30"/>
      <c r="W450" s="30"/>
      <c r="X450" s="30"/>
      <c r="Y450" s="30"/>
    </row>
    <row r="451" spans="1:25" ht="15.75">
      <c r="A451" s="64" t="s">
        <v>377</v>
      </c>
      <c r="B451" s="65"/>
      <c r="C451" s="24"/>
      <c r="D451" s="28"/>
      <c r="E451" s="28"/>
      <c r="F451" s="28"/>
      <c r="G451" s="28"/>
      <c r="H451" s="28"/>
      <c r="I451" s="28"/>
      <c r="J451" s="28"/>
      <c r="K451" s="28"/>
      <c r="L451" s="28"/>
      <c r="M451" s="21"/>
      <c r="N451" s="21"/>
      <c r="O451" s="21"/>
      <c r="P451" s="21"/>
      <c r="Q451" s="21"/>
      <c r="R451" s="21"/>
      <c r="S451" s="21"/>
      <c r="T451" s="21"/>
      <c r="U451" s="146"/>
      <c r="V451" s="30"/>
      <c r="W451" s="30"/>
      <c r="X451" s="30"/>
      <c r="Y451" s="30"/>
    </row>
    <row r="452" spans="1:25" ht="12.7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1"/>
      <c r="N452" s="21"/>
      <c r="O452" s="21"/>
      <c r="P452" s="21"/>
      <c r="Q452" s="21"/>
      <c r="R452" s="21"/>
      <c r="S452" s="21"/>
      <c r="T452" s="21"/>
      <c r="U452" s="146"/>
      <c r="V452" s="30"/>
      <c r="W452" s="30"/>
      <c r="X452" s="30"/>
      <c r="Y452" s="30"/>
    </row>
    <row r="453" spans="1:25" ht="12.7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1"/>
      <c r="N453" s="21"/>
      <c r="O453" s="21"/>
      <c r="P453" s="21"/>
      <c r="Q453" s="21"/>
      <c r="R453" s="21"/>
      <c r="S453" s="21"/>
      <c r="T453" s="21"/>
      <c r="U453" s="146"/>
      <c r="V453" s="30"/>
      <c r="W453" s="30"/>
      <c r="X453" s="30"/>
      <c r="Y453" s="30"/>
    </row>
    <row r="454" spans="1:25" ht="12.7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1"/>
      <c r="N454" s="21"/>
      <c r="O454" s="21"/>
      <c r="P454" s="21"/>
      <c r="Q454" s="21"/>
      <c r="R454" s="21"/>
      <c r="S454" s="21"/>
      <c r="T454" s="21"/>
      <c r="U454" s="146"/>
      <c r="V454" s="30"/>
      <c r="W454" s="30"/>
      <c r="X454" s="30"/>
      <c r="Y454" s="30"/>
    </row>
    <row r="455" spans="1:25" ht="12.7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1"/>
      <c r="N455" s="21"/>
      <c r="O455" s="21"/>
      <c r="P455" s="21"/>
      <c r="Q455" s="21"/>
      <c r="R455" s="21"/>
      <c r="S455" s="21"/>
      <c r="T455" s="21"/>
      <c r="U455" s="146"/>
      <c r="V455" s="30"/>
      <c r="W455" s="30"/>
      <c r="X455" s="30"/>
      <c r="Y455" s="30"/>
    </row>
    <row r="456" spans="1:25" ht="12.7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1"/>
      <c r="N456" s="21"/>
      <c r="O456" s="21"/>
      <c r="P456" s="21"/>
      <c r="Q456" s="21"/>
      <c r="R456" s="21"/>
      <c r="S456" s="21"/>
      <c r="T456" s="21"/>
      <c r="U456" s="146"/>
      <c r="V456" s="30"/>
      <c r="W456" s="30"/>
      <c r="X456" s="30"/>
      <c r="Y456" s="30"/>
    </row>
    <row r="457" spans="1:25" ht="12.7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1"/>
      <c r="N457" s="21"/>
      <c r="O457" s="21"/>
      <c r="P457" s="21"/>
      <c r="Q457" s="21"/>
      <c r="R457" s="21"/>
      <c r="S457" s="21"/>
      <c r="T457" s="21"/>
      <c r="U457" s="146"/>
      <c r="V457" s="30"/>
      <c r="W457" s="30"/>
      <c r="X457" s="30"/>
      <c r="Y457" s="30"/>
    </row>
    <row r="458" spans="1:25" ht="12.7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1"/>
      <c r="N458" s="21"/>
      <c r="O458" s="21"/>
      <c r="P458" s="21"/>
      <c r="Q458" s="21"/>
      <c r="R458" s="21"/>
      <c r="S458" s="21"/>
      <c r="T458" s="21"/>
      <c r="U458" s="146"/>
      <c r="V458" s="30"/>
      <c r="W458" s="30"/>
      <c r="X458" s="30"/>
      <c r="Y458" s="30"/>
    </row>
    <row r="459" spans="1:25" ht="12.7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1"/>
      <c r="N459" s="21"/>
      <c r="O459" s="21"/>
      <c r="P459" s="21"/>
      <c r="Q459" s="21"/>
      <c r="R459" s="21"/>
      <c r="S459" s="21"/>
      <c r="T459" s="21"/>
      <c r="U459" s="146"/>
      <c r="V459" s="30"/>
      <c r="W459" s="30"/>
      <c r="X459" s="30"/>
      <c r="Y459" s="30"/>
    </row>
    <row r="460" spans="1:25" ht="12.7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1"/>
      <c r="N460" s="21"/>
      <c r="O460" s="21"/>
      <c r="P460" s="21"/>
      <c r="Q460" s="21"/>
      <c r="R460" s="21"/>
      <c r="S460" s="21"/>
      <c r="T460" s="21"/>
      <c r="U460" s="146"/>
      <c r="V460" s="30"/>
      <c r="W460" s="30"/>
      <c r="X460" s="30"/>
      <c r="Y460" s="30"/>
    </row>
    <row r="461" spans="1:25" ht="12.7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1"/>
      <c r="N461" s="21"/>
      <c r="O461" s="21"/>
      <c r="P461" s="21"/>
      <c r="Q461" s="21"/>
      <c r="R461" s="21"/>
      <c r="S461" s="21"/>
      <c r="T461" s="21"/>
      <c r="U461" s="146"/>
      <c r="V461" s="30"/>
      <c r="W461" s="30"/>
      <c r="X461" s="30"/>
      <c r="Y461" s="30"/>
    </row>
    <row r="462" spans="1:25" ht="12.7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1"/>
      <c r="N462" s="21"/>
      <c r="O462" s="21"/>
      <c r="P462" s="21"/>
      <c r="Q462" s="21"/>
      <c r="R462" s="21"/>
      <c r="S462" s="21"/>
      <c r="T462" s="21"/>
      <c r="U462" s="146"/>
      <c r="V462" s="30"/>
      <c r="W462" s="30"/>
      <c r="X462" s="30"/>
      <c r="Y462" s="30"/>
    </row>
    <row r="463" spans="1:25" ht="12.7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1"/>
      <c r="N463" s="21"/>
      <c r="O463" s="21"/>
      <c r="P463" s="21"/>
      <c r="Q463" s="21"/>
      <c r="R463" s="21"/>
      <c r="S463" s="21"/>
      <c r="T463" s="21"/>
      <c r="U463" s="146"/>
      <c r="V463" s="30"/>
      <c r="W463" s="30"/>
      <c r="X463" s="30"/>
      <c r="Y463" s="30"/>
    </row>
    <row r="464" spans="1:25" ht="12.7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1"/>
      <c r="N464" s="21"/>
      <c r="O464" s="21"/>
      <c r="P464" s="21"/>
      <c r="Q464" s="21"/>
      <c r="R464" s="21"/>
      <c r="S464" s="21"/>
      <c r="T464" s="21"/>
      <c r="U464" s="146"/>
      <c r="V464" s="30"/>
      <c r="W464" s="30"/>
      <c r="X464" s="30"/>
      <c r="Y464" s="30"/>
    </row>
    <row r="465" spans="1:25" ht="12.7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1"/>
      <c r="N465" s="21"/>
      <c r="O465" s="21"/>
      <c r="P465" s="21"/>
      <c r="Q465" s="21"/>
      <c r="R465" s="21"/>
      <c r="S465" s="21"/>
      <c r="T465" s="21"/>
      <c r="U465" s="146"/>
      <c r="V465" s="30"/>
      <c r="W465" s="30"/>
      <c r="X465" s="30"/>
      <c r="Y465" s="30"/>
    </row>
    <row r="466" spans="1:25" ht="12.7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1"/>
      <c r="N466" s="21"/>
      <c r="O466" s="21"/>
      <c r="P466" s="21"/>
      <c r="Q466" s="21"/>
      <c r="R466" s="21"/>
      <c r="S466" s="21"/>
      <c r="T466" s="21"/>
      <c r="U466" s="146"/>
      <c r="V466" s="30"/>
      <c r="W466" s="30"/>
      <c r="X466" s="30"/>
      <c r="Y466" s="30"/>
    </row>
    <row r="467" spans="1:25" ht="12.7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1"/>
      <c r="N467" s="21"/>
      <c r="O467" s="21"/>
      <c r="P467" s="21"/>
      <c r="Q467" s="21"/>
      <c r="R467" s="21"/>
      <c r="S467" s="21"/>
      <c r="T467" s="21"/>
      <c r="U467" s="146"/>
      <c r="V467" s="30"/>
      <c r="W467" s="30"/>
      <c r="X467" s="30"/>
      <c r="Y467" s="30"/>
    </row>
    <row r="468" spans="1:25" ht="12.7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1"/>
      <c r="N468" s="21"/>
      <c r="O468" s="21"/>
      <c r="P468" s="21"/>
      <c r="Q468" s="21"/>
      <c r="R468" s="21"/>
      <c r="S468" s="21"/>
      <c r="T468" s="21"/>
      <c r="U468" s="146"/>
      <c r="V468" s="30"/>
      <c r="W468" s="30"/>
      <c r="X468" s="30"/>
      <c r="Y468" s="30"/>
    </row>
    <row r="469" spans="1:25" ht="12.7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1"/>
      <c r="N469" s="21"/>
      <c r="O469" s="21"/>
      <c r="P469" s="21"/>
      <c r="Q469" s="21"/>
      <c r="R469" s="21"/>
      <c r="S469" s="21"/>
      <c r="T469" s="21"/>
      <c r="U469" s="146"/>
      <c r="V469" s="30"/>
      <c r="W469" s="30"/>
      <c r="X469" s="30"/>
      <c r="Y469" s="30"/>
    </row>
    <row r="470" spans="1:25" ht="12.7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1"/>
      <c r="N470" s="21"/>
      <c r="O470" s="21"/>
      <c r="P470" s="21"/>
      <c r="Q470" s="21"/>
      <c r="R470" s="21"/>
      <c r="S470" s="21"/>
      <c r="T470" s="21"/>
      <c r="U470" s="146"/>
      <c r="V470" s="30"/>
      <c r="W470" s="30"/>
      <c r="X470" s="30"/>
      <c r="Y470" s="30"/>
    </row>
    <row r="471" spans="1:25" ht="12.7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1"/>
      <c r="N471" s="21"/>
      <c r="O471" s="21"/>
      <c r="P471" s="21"/>
      <c r="Q471" s="21"/>
      <c r="R471" s="21"/>
      <c r="S471" s="21"/>
      <c r="T471" s="21"/>
      <c r="U471" s="146"/>
      <c r="V471" s="30"/>
      <c r="W471" s="30"/>
      <c r="X471" s="30"/>
      <c r="Y471" s="30"/>
    </row>
    <row r="472" spans="1:25" ht="12.7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1"/>
      <c r="N472" s="21"/>
      <c r="O472" s="21"/>
      <c r="P472" s="21"/>
      <c r="Q472" s="21"/>
      <c r="R472" s="21"/>
      <c r="S472" s="21"/>
      <c r="T472" s="21"/>
      <c r="U472" s="146"/>
      <c r="V472" s="30"/>
      <c r="W472" s="30"/>
      <c r="X472" s="30"/>
      <c r="Y472" s="30"/>
    </row>
    <row r="473" spans="1:25" ht="12.7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1"/>
      <c r="N473" s="21"/>
      <c r="O473" s="21"/>
      <c r="P473" s="21"/>
      <c r="Q473" s="21"/>
      <c r="R473" s="21"/>
      <c r="S473" s="21"/>
      <c r="T473" s="21"/>
      <c r="U473" s="146"/>
      <c r="V473" s="30"/>
      <c r="W473" s="30"/>
      <c r="X473" s="30"/>
      <c r="Y473" s="30"/>
    </row>
    <row r="474" spans="1:25" ht="12.7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1"/>
      <c r="N474" s="21"/>
      <c r="O474" s="21"/>
      <c r="P474" s="21"/>
      <c r="Q474" s="21"/>
      <c r="R474" s="21"/>
      <c r="S474" s="21"/>
      <c r="T474" s="21"/>
      <c r="U474" s="146"/>
      <c r="V474" s="30"/>
      <c r="W474" s="30"/>
      <c r="X474" s="30"/>
      <c r="Y474" s="30"/>
    </row>
    <row r="475" spans="1:25" ht="12.7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1"/>
      <c r="N475" s="21"/>
      <c r="O475" s="21"/>
      <c r="P475" s="21"/>
      <c r="Q475" s="21"/>
      <c r="R475" s="21"/>
      <c r="S475" s="21"/>
      <c r="T475" s="21"/>
      <c r="U475" s="146"/>
      <c r="V475" s="30"/>
      <c r="W475" s="30"/>
      <c r="X475" s="30"/>
      <c r="Y475" s="30"/>
    </row>
    <row r="476" spans="1:25" ht="12.7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1"/>
      <c r="N476" s="21"/>
      <c r="O476" s="21"/>
      <c r="P476" s="21"/>
      <c r="Q476" s="21"/>
      <c r="R476" s="21"/>
      <c r="S476" s="21"/>
      <c r="T476" s="21"/>
      <c r="U476" s="146"/>
      <c r="V476" s="30"/>
      <c r="W476" s="30"/>
      <c r="X476" s="30"/>
      <c r="Y476" s="30"/>
    </row>
    <row r="477" spans="1:25" ht="12.7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1"/>
      <c r="N477" s="21"/>
      <c r="O477" s="21"/>
      <c r="P477" s="21"/>
      <c r="Q477" s="21"/>
      <c r="R477" s="21"/>
      <c r="S477" s="21"/>
      <c r="T477" s="21"/>
      <c r="U477" s="146"/>
      <c r="V477" s="30"/>
      <c r="W477" s="30"/>
      <c r="X477" s="30"/>
      <c r="Y477" s="30"/>
    </row>
    <row r="478" spans="1:25" ht="12.7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1"/>
      <c r="N478" s="21"/>
      <c r="O478" s="21"/>
      <c r="P478" s="21"/>
      <c r="Q478" s="21"/>
      <c r="R478" s="21"/>
      <c r="S478" s="21"/>
      <c r="T478" s="21"/>
      <c r="U478" s="146"/>
      <c r="V478" s="30"/>
      <c r="W478" s="30"/>
      <c r="X478" s="30"/>
      <c r="Y478" s="30"/>
    </row>
    <row r="479" spans="1:25" ht="12.7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1"/>
      <c r="N479" s="21"/>
      <c r="O479" s="21"/>
      <c r="P479" s="21"/>
      <c r="Q479" s="21"/>
      <c r="R479" s="21"/>
      <c r="S479" s="21"/>
      <c r="T479" s="21"/>
      <c r="U479" s="146"/>
      <c r="V479" s="30"/>
      <c r="W479" s="30"/>
      <c r="X479" s="30"/>
      <c r="Y479" s="30"/>
    </row>
    <row r="480" spans="1:25" ht="12.7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1"/>
      <c r="N480" s="21"/>
      <c r="O480" s="21"/>
      <c r="P480" s="21"/>
      <c r="Q480" s="21"/>
      <c r="R480" s="21"/>
      <c r="S480" s="21"/>
      <c r="T480" s="21"/>
      <c r="U480" s="146"/>
      <c r="V480" s="30"/>
      <c r="W480" s="30"/>
      <c r="X480" s="30"/>
      <c r="Y480" s="30"/>
    </row>
    <row r="481" spans="1:25" ht="12.7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1"/>
      <c r="N481" s="21"/>
      <c r="O481" s="21"/>
      <c r="P481" s="21"/>
      <c r="Q481" s="21"/>
      <c r="R481" s="21"/>
      <c r="S481" s="21"/>
      <c r="T481" s="21"/>
      <c r="U481" s="146"/>
      <c r="V481" s="30"/>
      <c r="W481" s="30"/>
      <c r="X481" s="30"/>
      <c r="Y481" s="30"/>
    </row>
    <row r="482" spans="1:25" ht="12.7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1"/>
      <c r="N482" s="21"/>
      <c r="O482" s="21"/>
      <c r="P482" s="21"/>
      <c r="Q482" s="21"/>
      <c r="R482" s="21"/>
      <c r="S482" s="21"/>
      <c r="T482" s="21"/>
      <c r="U482" s="146"/>
      <c r="V482" s="30"/>
      <c r="W482" s="30"/>
      <c r="X482" s="30"/>
      <c r="Y482" s="30"/>
    </row>
    <row r="483" spans="1:25" ht="12.7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1"/>
      <c r="N483" s="21"/>
      <c r="O483" s="21"/>
      <c r="P483" s="21"/>
      <c r="Q483" s="21"/>
      <c r="R483" s="21"/>
      <c r="S483" s="21"/>
      <c r="T483" s="21"/>
      <c r="U483" s="146"/>
      <c r="V483" s="30"/>
      <c r="W483" s="30"/>
      <c r="X483" s="30"/>
      <c r="Y483" s="30"/>
    </row>
    <row r="484" spans="1:25" ht="12.7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1"/>
      <c r="N484" s="21"/>
      <c r="O484" s="21"/>
      <c r="P484" s="21"/>
      <c r="Q484" s="21"/>
      <c r="R484" s="21"/>
      <c r="S484" s="21"/>
      <c r="T484" s="21"/>
      <c r="U484" s="146"/>
      <c r="V484" s="30"/>
      <c r="W484" s="30"/>
      <c r="X484" s="30"/>
      <c r="Y484" s="30"/>
    </row>
    <row r="485" spans="1:25" ht="12.7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1"/>
      <c r="N485" s="21"/>
      <c r="O485" s="21"/>
      <c r="P485" s="21"/>
      <c r="Q485" s="21"/>
      <c r="R485" s="21"/>
      <c r="S485" s="21"/>
      <c r="T485" s="21"/>
      <c r="U485" s="146"/>
      <c r="V485" s="30"/>
      <c r="W485" s="30"/>
      <c r="X485" s="30"/>
      <c r="Y485" s="30"/>
    </row>
    <row r="486" spans="1:25" ht="12.7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1"/>
      <c r="N486" s="21"/>
      <c r="O486" s="21"/>
      <c r="P486" s="21"/>
      <c r="Q486" s="21"/>
      <c r="R486" s="21"/>
      <c r="S486" s="21"/>
      <c r="T486" s="21"/>
      <c r="U486" s="146"/>
      <c r="V486" s="30"/>
      <c r="W486" s="30"/>
      <c r="X486" s="30"/>
      <c r="Y486" s="30"/>
    </row>
    <row r="487" spans="1:25" ht="12.7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1"/>
      <c r="N487" s="21"/>
      <c r="O487" s="21"/>
      <c r="P487" s="21"/>
      <c r="Q487" s="21"/>
      <c r="R487" s="21"/>
      <c r="S487" s="21"/>
      <c r="T487" s="21"/>
      <c r="U487" s="146"/>
      <c r="V487" s="30"/>
      <c r="W487" s="30"/>
      <c r="X487" s="30"/>
      <c r="Y487" s="30"/>
    </row>
    <row r="488" spans="1:25" ht="12.7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1"/>
      <c r="N488" s="21"/>
      <c r="O488" s="21"/>
      <c r="P488" s="21"/>
      <c r="Q488" s="21"/>
      <c r="R488" s="21"/>
      <c r="S488" s="21"/>
      <c r="T488" s="21"/>
      <c r="U488" s="146"/>
      <c r="V488" s="30"/>
      <c r="W488" s="30"/>
      <c r="X488" s="30"/>
      <c r="Y488" s="30"/>
    </row>
    <row r="489" spans="1:25" ht="12.7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1"/>
      <c r="N489" s="21"/>
      <c r="O489" s="21"/>
      <c r="P489" s="21"/>
      <c r="Q489" s="21"/>
      <c r="R489" s="21"/>
      <c r="S489" s="21"/>
      <c r="T489" s="21"/>
      <c r="U489" s="146"/>
      <c r="V489" s="30"/>
      <c r="W489" s="30"/>
      <c r="X489" s="30"/>
      <c r="Y489" s="30"/>
    </row>
    <row r="490" spans="1:25" ht="12.7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1"/>
      <c r="N490" s="21"/>
      <c r="O490" s="21"/>
      <c r="P490" s="21"/>
      <c r="Q490" s="21"/>
      <c r="R490" s="21"/>
      <c r="S490" s="21"/>
      <c r="T490" s="21"/>
      <c r="U490" s="146"/>
      <c r="V490" s="30"/>
      <c r="W490" s="30"/>
      <c r="X490" s="30"/>
      <c r="Y490" s="30"/>
    </row>
    <row r="491" spans="1:25" ht="12.7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1"/>
      <c r="N491" s="21"/>
      <c r="O491" s="21"/>
      <c r="P491" s="21"/>
      <c r="Q491" s="21"/>
      <c r="R491" s="21"/>
      <c r="S491" s="21"/>
      <c r="T491" s="21"/>
      <c r="U491" s="146"/>
      <c r="V491" s="30"/>
      <c r="W491" s="30"/>
      <c r="X491" s="30"/>
      <c r="Y491" s="30"/>
    </row>
    <row r="492" spans="1:25" ht="12.7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1"/>
      <c r="N492" s="21"/>
      <c r="O492" s="21"/>
      <c r="P492" s="21"/>
      <c r="Q492" s="21"/>
      <c r="R492" s="21"/>
      <c r="S492" s="21"/>
      <c r="T492" s="21"/>
      <c r="U492" s="146"/>
      <c r="V492" s="30"/>
      <c r="W492" s="30"/>
      <c r="X492" s="30"/>
      <c r="Y492" s="30"/>
    </row>
    <row r="493" spans="1:25" ht="12.7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1"/>
      <c r="N493" s="21"/>
      <c r="O493" s="21"/>
      <c r="P493" s="21"/>
      <c r="Q493" s="21"/>
      <c r="R493" s="21"/>
      <c r="S493" s="21"/>
      <c r="T493" s="21"/>
      <c r="U493" s="146"/>
      <c r="V493" s="30"/>
      <c r="W493" s="30"/>
      <c r="X493" s="30"/>
      <c r="Y493" s="30"/>
    </row>
    <row r="494" spans="1:25" ht="12.7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1"/>
      <c r="N494" s="21"/>
      <c r="O494" s="21"/>
      <c r="P494" s="21"/>
      <c r="Q494" s="21"/>
      <c r="R494" s="21"/>
      <c r="S494" s="21"/>
      <c r="T494" s="21"/>
      <c r="U494" s="146"/>
      <c r="V494" s="30"/>
      <c r="W494" s="30"/>
      <c r="X494" s="30"/>
      <c r="Y494" s="30"/>
    </row>
    <row r="495" spans="1:25" ht="12.7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1"/>
      <c r="N495" s="21"/>
      <c r="O495" s="21"/>
      <c r="P495" s="21"/>
      <c r="Q495" s="21"/>
      <c r="R495" s="21"/>
      <c r="S495" s="21"/>
      <c r="T495" s="21"/>
      <c r="U495" s="146"/>
      <c r="V495" s="30"/>
      <c r="W495" s="30"/>
      <c r="X495" s="30"/>
      <c r="Y495" s="30"/>
    </row>
    <row r="496" spans="1:25" ht="12.7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1"/>
      <c r="N496" s="21"/>
      <c r="O496" s="21"/>
      <c r="P496" s="21"/>
      <c r="Q496" s="21"/>
      <c r="R496" s="21"/>
      <c r="S496" s="21"/>
      <c r="T496" s="21"/>
      <c r="U496" s="146"/>
      <c r="V496" s="30"/>
      <c r="W496" s="30"/>
      <c r="X496" s="30"/>
      <c r="Y496" s="30"/>
    </row>
    <row r="497" spans="1:25" ht="12.7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1"/>
      <c r="N497" s="21"/>
      <c r="O497" s="21"/>
      <c r="P497" s="21"/>
      <c r="Q497" s="21"/>
      <c r="R497" s="21"/>
      <c r="S497" s="21"/>
      <c r="T497" s="21"/>
      <c r="U497" s="146"/>
      <c r="V497" s="30"/>
      <c r="W497" s="30"/>
      <c r="X497" s="30"/>
      <c r="Y497" s="30"/>
    </row>
    <row r="498" spans="1:20" ht="12.7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61"/>
      <c r="N498" s="61"/>
      <c r="O498" s="61"/>
      <c r="P498" s="61"/>
      <c r="Q498" s="61"/>
      <c r="R498" s="61"/>
      <c r="S498" s="61"/>
      <c r="T498" s="61"/>
    </row>
    <row r="499" spans="1:20" ht="12.7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61"/>
      <c r="N499" s="61"/>
      <c r="O499" s="61"/>
      <c r="P499" s="61"/>
      <c r="Q499" s="61"/>
      <c r="R499" s="61"/>
      <c r="S499" s="61"/>
      <c r="T499" s="61"/>
    </row>
    <row r="500" spans="1:20" ht="12.7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61"/>
      <c r="N500" s="61"/>
      <c r="O500" s="61"/>
      <c r="P500" s="61"/>
      <c r="Q500" s="61"/>
      <c r="R500" s="61"/>
      <c r="S500" s="61"/>
      <c r="T500" s="61"/>
    </row>
    <row r="501" spans="1:20" ht="12.7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61"/>
      <c r="N501" s="61"/>
      <c r="O501" s="61"/>
      <c r="P501" s="61"/>
      <c r="Q501" s="61"/>
      <c r="R501" s="61"/>
      <c r="S501" s="61"/>
      <c r="T501" s="61"/>
    </row>
    <row r="502" spans="1:20" ht="12.7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61"/>
      <c r="N502" s="61"/>
      <c r="O502" s="61"/>
      <c r="P502" s="61"/>
      <c r="Q502" s="61"/>
      <c r="R502" s="61"/>
      <c r="S502" s="61"/>
      <c r="T502" s="61"/>
    </row>
    <row r="503" spans="1:20" ht="12.7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4"/>
      <c r="N503" s="24"/>
      <c r="O503" s="24"/>
      <c r="P503" s="24"/>
      <c r="Q503" s="24"/>
      <c r="R503" s="24"/>
      <c r="S503" s="24"/>
      <c r="T503" s="24"/>
    </row>
    <row r="504" spans="1:20" ht="12.7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4"/>
      <c r="N504" s="24"/>
      <c r="O504" s="24"/>
      <c r="P504" s="24"/>
      <c r="Q504" s="24"/>
      <c r="R504" s="24"/>
      <c r="S504" s="24"/>
      <c r="T504" s="24"/>
    </row>
    <row r="505" spans="1:20" ht="12.7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4"/>
      <c r="N505" s="24"/>
      <c r="O505" s="24"/>
      <c r="P505" s="24"/>
      <c r="Q505" s="24"/>
      <c r="R505" s="24"/>
      <c r="S505" s="24"/>
      <c r="T505" s="24"/>
    </row>
    <row r="506" spans="1:20" ht="12.7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4"/>
      <c r="N506" s="24"/>
      <c r="O506" s="24"/>
      <c r="P506" s="24"/>
      <c r="Q506" s="24"/>
      <c r="R506" s="24"/>
      <c r="S506" s="24"/>
      <c r="T506" s="24"/>
    </row>
    <row r="507" spans="1:20" ht="12.7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4"/>
      <c r="N507" s="24"/>
      <c r="O507" s="24"/>
      <c r="P507" s="24"/>
      <c r="Q507" s="24"/>
      <c r="R507" s="24"/>
      <c r="S507" s="24"/>
      <c r="T507" s="24"/>
    </row>
    <row r="508" spans="1:20" ht="12.7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4"/>
      <c r="N508" s="24"/>
      <c r="O508" s="24"/>
      <c r="P508" s="24"/>
      <c r="Q508" s="24"/>
      <c r="R508" s="24"/>
      <c r="S508" s="24"/>
      <c r="T508" s="24"/>
    </row>
    <row r="509" spans="1:20" ht="12.7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4"/>
      <c r="N509" s="24"/>
      <c r="O509" s="24"/>
      <c r="P509" s="24"/>
      <c r="Q509" s="24"/>
      <c r="R509" s="24"/>
      <c r="S509" s="24"/>
      <c r="T509" s="24"/>
    </row>
    <row r="510" spans="1:20" ht="12.7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4"/>
      <c r="N510" s="24"/>
      <c r="O510" s="24"/>
      <c r="P510" s="24"/>
      <c r="Q510" s="24"/>
      <c r="R510" s="24"/>
      <c r="S510" s="24"/>
      <c r="T510" s="24"/>
    </row>
    <row r="511" spans="1:20" ht="12.7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4"/>
      <c r="N511" s="24"/>
      <c r="O511" s="24"/>
      <c r="P511" s="24"/>
      <c r="Q511" s="24"/>
      <c r="R511" s="24"/>
      <c r="S511" s="24"/>
      <c r="T511" s="24"/>
    </row>
    <row r="512" spans="1:20" ht="12.75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4"/>
      <c r="N512" s="24"/>
      <c r="O512" s="24"/>
      <c r="P512" s="24"/>
      <c r="Q512" s="24"/>
      <c r="R512" s="24"/>
      <c r="S512" s="24"/>
      <c r="T512" s="24"/>
    </row>
    <row r="513" spans="1:20" ht="12.75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4"/>
      <c r="N513" s="24"/>
      <c r="O513" s="24"/>
      <c r="P513" s="24"/>
      <c r="Q513" s="24"/>
      <c r="R513" s="24"/>
      <c r="S513" s="24"/>
      <c r="T513" s="24"/>
    </row>
    <row r="514" spans="1:20" ht="12.75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4"/>
      <c r="N514" s="24"/>
      <c r="O514" s="24"/>
      <c r="P514" s="24"/>
      <c r="Q514" s="24"/>
      <c r="R514" s="24"/>
      <c r="S514" s="24"/>
      <c r="T514" s="24"/>
    </row>
    <row r="515" spans="1:20" ht="12.7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4"/>
      <c r="N515" s="24"/>
      <c r="O515" s="24"/>
      <c r="P515" s="24"/>
      <c r="Q515" s="24"/>
      <c r="R515" s="24"/>
      <c r="S515" s="24"/>
      <c r="T515" s="24"/>
    </row>
    <row r="516" spans="1:20" ht="12.75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4"/>
      <c r="N516" s="24"/>
      <c r="O516" s="24"/>
      <c r="P516" s="24"/>
      <c r="Q516" s="24"/>
      <c r="R516" s="24"/>
      <c r="S516" s="24"/>
      <c r="T516" s="24"/>
    </row>
    <row r="517" spans="1:20" ht="12.75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4"/>
      <c r="N517" s="24"/>
      <c r="O517" s="24"/>
      <c r="P517" s="24"/>
      <c r="Q517" s="24"/>
      <c r="R517" s="24"/>
      <c r="S517" s="24"/>
      <c r="T517" s="24"/>
    </row>
    <row r="518" spans="1:20" ht="12.75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4"/>
      <c r="N518" s="24"/>
      <c r="O518" s="24"/>
      <c r="P518" s="24"/>
      <c r="Q518" s="24"/>
      <c r="R518" s="24"/>
      <c r="S518" s="24"/>
      <c r="T518" s="24"/>
    </row>
    <row r="519" spans="1:20" ht="12.75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4"/>
      <c r="N519" s="24"/>
      <c r="O519" s="24"/>
      <c r="P519" s="24"/>
      <c r="Q519" s="24"/>
      <c r="R519" s="24"/>
      <c r="S519" s="24"/>
      <c r="T519" s="24"/>
    </row>
    <row r="520" spans="1:20" ht="12.75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4"/>
      <c r="N520" s="24"/>
      <c r="O520" s="24"/>
      <c r="P520" s="24"/>
      <c r="Q520" s="24"/>
      <c r="R520" s="24"/>
      <c r="S520" s="24"/>
      <c r="T520" s="24"/>
    </row>
    <row r="521" spans="1:20" ht="12.7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4"/>
      <c r="N521" s="24"/>
      <c r="O521" s="24"/>
      <c r="P521" s="24"/>
      <c r="Q521" s="24"/>
      <c r="R521" s="24"/>
      <c r="S521" s="24"/>
      <c r="T521" s="24"/>
    </row>
    <row r="522" spans="1:20" ht="12.7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4"/>
      <c r="N522" s="24"/>
      <c r="O522" s="24"/>
      <c r="P522" s="24"/>
      <c r="Q522" s="24"/>
      <c r="R522" s="24"/>
      <c r="S522" s="24"/>
      <c r="T522" s="24"/>
    </row>
    <row r="523" spans="1:20" ht="12.7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4"/>
      <c r="N523" s="24"/>
      <c r="O523" s="24"/>
      <c r="P523" s="24"/>
      <c r="Q523" s="24"/>
      <c r="R523" s="24"/>
      <c r="S523" s="24"/>
      <c r="T523" s="24"/>
    </row>
    <row r="524" spans="1:20" ht="12.7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4"/>
      <c r="N524" s="24"/>
      <c r="O524" s="24"/>
      <c r="P524" s="24"/>
      <c r="Q524" s="24"/>
      <c r="R524" s="24"/>
      <c r="S524" s="24"/>
      <c r="T524" s="24"/>
    </row>
    <row r="525" spans="1:20" ht="12.7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4"/>
      <c r="N525" s="24"/>
      <c r="O525" s="24"/>
      <c r="P525" s="24"/>
      <c r="Q525" s="24"/>
      <c r="R525" s="24"/>
      <c r="S525" s="24"/>
      <c r="T525" s="24"/>
    </row>
    <row r="526" spans="1:20" ht="12.7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4"/>
      <c r="N526" s="24"/>
      <c r="O526" s="24"/>
      <c r="P526" s="24"/>
      <c r="Q526" s="24"/>
      <c r="R526" s="24"/>
      <c r="S526" s="24"/>
      <c r="T526" s="24"/>
    </row>
    <row r="527" spans="1:20" ht="12.7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4"/>
      <c r="N527" s="24"/>
      <c r="O527" s="24"/>
      <c r="P527" s="24"/>
      <c r="Q527" s="24"/>
      <c r="R527" s="24"/>
      <c r="S527" s="24"/>
      <c r="T527" s="24"/>
    </row>
    <row r="528" spans="1:20" ht="12.7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4"/>
      <c r="N528" s="24"/>
      <c r="O528" s="24"/>
      <c r="P528" s="24"/>
      <c r="Q528" s="24"/>
      <c r="R528" s="24"/>
      <c r="S528" s="24"/>
      <c r="T528" s="24"/>
    </row>
    <row r="529" spans="1:20" ht="12.7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4"/>
      <c r="N529" s="24"/>
      <c r="O529" s="24"/>
      <c r="P529" s="24"/>
      <c r="Q529" s="24"/>
      <c r="R529" s="24"/>
      <c r="S529" s="24"/>
      <c r="T529" s="24"/>
    </row>
    <row r="530" spans="1:20" ht="12.7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4"/>
      <c r="N530" s="24"/>
      <c r="O530" s="24"/>
      <c r="P530" s="24"/>
      <c r="Q530" s="24"/>
      <c r="R530" s="24"/>
      <c r="S530" s="24"/>
      <c r="T530" s="24"/>
    </row>
    <row r="531" spans="1:20" ht="12.7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4"/>
      <c r="N531" s="24"/>
      <c r="O531" s="24"/>
      <c r="P531" s="24"/>
      <c r="Q531" s="24"/>
      <c r="R531" s="24"/>
      <c r="S531" s="24"/>
      <c r="T531" s="24"/>
    </row>
    <row r="532" spans="1:20" ht="12.7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4"/>
      <c r="N532" s="24"/>
      <c r="O532" s="24"/>
      <c r="P532" s="24"/>
      <c r="Q532" s="24"/>
      <c r="R532" s="24"/>
      <c r="S532" s="24"/>
      <c r="T532" s="24"/>
    </row>
    <row r="533" spans="1:20" ht="12.75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4"/>
      <c r="N533" s="24"/>
      <c r="O533" s="24"/>
      <c r="P533" s="24"/>
      <c r="Q533" s="24"/>
      <c r="R533" s="24"/>
      <c r="S533" s="24"/>
      <c r="T533" s="24"/>
    </row>
    <row r="534" spans="1:20" ht="12.75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4"/>
      <c r="N534" s="24"/>
      <c r="O534" s="24"/>
      <c r="P534" s="24"/>
      <c r="Q534" s="24"/>
      <c r="R534" s="24"/>
      <c r="S534" s="24"/>
      <c r="T534" s="24"/>
    </row>
    <row r="535" spans="1:20" ht="12.7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4"/>
      <c r="N535" s="24"/>
      <c r="O535" s="24"/>
      <c r="P535" s="24"/>
      <c r="Q535" s="24"/>
      <c r="R535" s="24"/>
      <c r="S535" s="24"/>
      <c r="T535" s="24"/>
    </row>
    <row r="536" spans="1:20" ht="12.7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4"/>
      <c r="N536" s="24"/>
      <c r="O536" s="24"/>
      <c r="P536" s="24"/>
      <c r="Q536" s="24"/>
      <c r="R536" s="24"/>
      <c r="S536" s="24"/>
      <c r="T536" s="24"/>
    </row>
    <row r="537" spans="1:20" ht="12.7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4"/>
      <c r="N537" s="24"/>
      <c r="O537" s="24"/>
      <c r="P537" s="24"/>
      <c r="Q537" s="24"/>
      <c r="R537" s="24"/>
      <c r="S537" s="24"/>
      <c r="T537" s="24"/>
    </row>
    <row r="538" spans="1:20" ht="12.7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4"/>
      <c r="N538" s="24"/>
      <c r="O538" s="24"/>
      <c r="P538" s="24"/>
      <c r="Q538" s="24"/>
      <c r="R538" s="24"/>
      <c r="S538" s="24"/>
      <c r="T538" s="24"/>
    </row>
    <row r="539" spans="1:20" ht="12.7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4"/>
      <c r="N539" s="24"/>
      <c r="O539" s="24"/>
      <c r="P539" s="24"/>
      <c r="Q539" s="24"/>
      <c r="R539" s="24"/>
      <c r="S539" s="24"/>
      <c r="T539" s="24"/>
    </row>
    <row r="540" spans="1:20" ht="12.7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4"/>
      <c r="N540" s="24"/>
      <c r="O540" s="24"/>
      <c r="P540" s="24"/>
      <c r="Q540" s="24"/>
      <c r="R540" s="24"/>
      <c r="S540" s="24"/>
      <c r="T540" s="24"/>
    </row>
    <row r="541" spans="1:20" ht="12.7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4"/>
      <c r="N541" s="24"/>
      <c r="O541" s="24"/>
      <c r="P541" s="24"/>
      <c r="Q541" s="24"/>
      <c r="R541" s="24"/>
      <c r="S541" s="24"/>
      <c r="T541" s="24"/>
    </row>
    <row r="542" spans="1:20" ht="12.7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4"/>
      <c r="N542" s="24"/>
      <c r="O542" s="24"/>
      <c r="P542" s="24"/>
      <c r="Q542" s="24"/>
      <c r="R542" s="24"/>
      <c r="S542" s="24"/>
      <c r="T542" s="24"/>
    </row>
    <row r="543" spans="1:20" ht="12.7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4"/>
      <c r="N543" s="24"/>
      <c r="O543" s="24"/>
      <c r="P543" s="24"/>
      <c r="Q543" s="24"/>
      <c r="R543" s="24"/>
      <c r="S543" s="24"/>
      <c r="T543" s="24"/>
    </row>
    <row r="544" spans="1:20" ht="12.7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4"/>
      <c r="N544" s="24"/>
      <c r="O544" s="24"/>
      <c r="P544" s="24"/>
      <c r="Q544" s="24"/>
      <c r="R544" s="24"/>
      <c r="S544" s="24"/>
      <c r="T544" s="24"/>
    </row>
    <row r="545" spans="1:20" ht="12.7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4"/>
      <c r="N545" s="24"/>
      <c r="O545" s="24"/>
      <c r="P545" s="24"/>
      <c r="Q545" s="24"/>
      <c r="R545" s="24"/>
      <c r="S545" s="24"/>
      <c r="T545" s="24"/>
    </row>
    <row r="546" spans="1:20" ht="12.7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4"/>
      <c r="N546" s="24"/>
      <c r="O546" s="24"/>
      <c r="P546" s="24"/>
      <c r="Q546" s="24"/>
      <c r="R546" s="24"/>
      <c r="S546" s="24"/>
      <c r="T546" s="24"/>
    </row>
    <row r="547" spans="1:20" ht="12.7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4"/>
      <c r="N547" s="24"/>
      <c r="O547" s="24"/>
      <c r="P547" s="24"/>
      <c r="Q547" s="24"/>
      <c r="R547" s="24"/>
      <c r="S547" s="24"/>
      <c r="T547" s="24"/>
    </row>
    <row r="548" spans="1:20" ht="12.7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4"/>
      <c r="N548" s="24"/>
      <c r="O548" s="24"/>
      <c r="P548" s="24"/>
      <c r="Q548" s="24"/>
      <c r="R548" s="24"/>
      <c r="S548" s="24"/>
      <c r="T548" s="24"/>
    </row>
    <row r="549" spans="1:20" ht="12.7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4"/>
      <c r="N549" s="24"/>
      <c r="O549" s="24"/>
      <c r="P549" s="24"/>
      <c r="Q549" s="24"/>
      <c r="R549" s="24"/>
      <c r="S549" s="24"/>
      <c r="T549" s="24"/>
    </row>
    <row r="550" spans="1:20" ht="12.7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4"/>
      <c r="N550" s="24"/>
      <c r="O550" s="24"/>
      <c r="P550" s="24"/>
      <c r="Q550" s="24"/>
      <c r="R550" s="24"/>
      <c r="S550" s="24"/>
      <c r="T550" s="24"/>
    </row>
    <row r="551" spans="1:20" ht="12.7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4"/>
      <c r="N551" s="24"/>
      <c r="O551" s="24"/>
      <c r="P551" s="24"/>
      <c r="Q551" s="24"/>
      <c r="R551" s="24"/>
      <c r="S551" s="24"/>
      <c r="T551" s="24"/>
    </row>
    <row r="552" spans="1:20" ht="12.7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4"/>
      <c r="N552" s="24"/>
      <c r="O552" s="24"/>
      <c r="P552" s="24"/>
      <c r="Q552" s="24"/>
      <c r="R552" s="24"/>
      <c r="S552" s="24"/>
      <c r="T552" s="24"/>
    </row>
    <row r="553" spans="1:20" ht="12.7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4"/>
      <c r="N553" s="24"/>
      <c r="O553" s="24"/>
      <c r="P553" s="24"/>
      <c r="Q553" s="24"/>
      <c r="R553" s="24"/>
      <c r="S553" s="24"/>
      <c r="T553" s="24"/>
    </row>
    <row r="554" spans="1:20" ht="12.7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4"/>
      <c r="N554" s="24"/>
      <c r="O554" s="24"/>
      <c r="P554" s="24"/>
      <c r="Q554" s="24"/>
      <c r="R554" s="24"/>
      <c r="S554" s="24"/>
      <c r="T554" s="24"/>
    </row>
    <row r="555" spans="1:20" ht="12.7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4"/>
      <c r="N555" s="24"/>
      <c r="O555" s="24"/>
      <c r="P555" s="24"/>
      <c r="Q555" s="24"/>
      <c r="R555" s="24"/>
      <c r="S555" s="24"/>
      <c r="T555" s="24"/>
    </row>
    <row r="556" spans="1:20" ht="12.7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4"/>
      <c r="N556" s="24"/>
      <c r="O556" s="24"/>
      <c r="P556" s="24"/>
      <c r="Q556" s="24"/>
      <c r="R556" s="24"/>
      <c r="S556" s="24"/>
      <c r="T556" s="24"/>
    </row>
    <row r="557" spans="1:20" ht="12.7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4"/>
      <c r="N557" s="24"/>
      <c r="O557" s="24"/>
      <c r="P557" s="24"/>
      <c r="Q557" s="24"/>
      <c r="R557" s="24"/>
      <c r="S557" s="24"/>
      <c r="T557" s="24"/>
    </row>
    <row r="558" spans="1:20" ht="12.7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4"/>
      <c r="N558" s="24"/>
      <c r="O558" s="24"/>
      <c r="P558" s="24"/>
      <c r="Q558" s="24"/>
      <c r="R558" s="24"/>
      <c r="S558" s="24"/>
      <c r="T558" s="24"/>
    </row>
    <row r="559" spans="1:20" ht="12.7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4"/>
      <c r="N559" s="24"/>
      <c r="O559" s="24"/>
      <c r="P559" s="24"/>
      <c r="Q559" s="24"/>
      <c r="R559" s="24"/>
      <c r="S559" s="24"/>
      <c r="T559" s="24"/>
    </row>
    <row r="560" spans="1:20" ht="12.7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4"/>
      <c r="N560" s="24"/>
      <c r="O560" s="24"/>
      <c r="P560" s="24"/>
      <c r="Q560" s="24"/>
      <c r="R560" s="24"/>
      <c r="S560" s="24"/>
      <c r="T560" s="24"/>
    </row>
    <row r="561" spans="1:20" ht="12.7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4"/>
      <c r="N561" s="24"/>
      <c r="O561" s="24"/>
      <c r="P561" s="24"/>
      <c r="Q561" s="24"/>
      <c r="R561" s="24"/>
      <c r="S561" s="24"/>
      <c r="T561" s="24"/>
    </row>
    <row r="562" spans="1:20" ht="12.7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4"/>
      <c r="N562" s="24"/>
      <c r="O562" s="24"/>
      <c r="P562" s="24"/>
      <c r="Q562" s="24"/>
      <c r="R562" s="24"/>
      <c r="S562" s="24"/>
      <c r="T562" s="24"/>
    </row>
    <row r="563" spans="1:20" ht="12.7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4"/>
      <c r="N563" s="24"/>
      <c r="O563" s="24"/>
      <c r="P563" s="24"/>
      <c r="Q563" s="24"/>
      <c r="R563" s="24"/>
      <c r="S563" s="24"/>
      <c r="T563" s="24"/>
    </row>
    <row r="564" spans="1:20" ht="12.7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4"/>
      <c r="N564" s="24"/>
      <c r="O564" s="24"/>
      <c r="P564" s="24"/>
      <c r="Q564" s="24"/>
      <c r="R564" s="24"/>
      <c r="S564" s="24"/>
      <c r="T564" s="24"/>
    </row>
    <row r="565" spans="1:20" ht="12.7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4"/>
      <c r="N565" s="24"/>
      <c r="O565" s="24"/>
      <c r="P565" s="24"/>
      <c r="Q565" s="24"/>
      <c r="R565" s="24"/>
      <c r="S565" s="24"/>
      <c r="T565" s="24"/>
    </row>
    <row r="566" spans="1:20" ht="12.7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4"/>
      <c r="N566" s="24"/>
      <c r="O566" s="24"/>
      <c r="P566" s="24"/>
      <c r="Q566" s="24"/>
      <c r="R566" s="24"/>
      <c r="S566" s="24"/>
      <c r="T566" s="24"/>
    </row>
    <row r="567" spans="1:20" ht="12.7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4"/>
      <c r="N567" s="24"/>
      <c r="O567" s="24"/>
      <c r="P567" s="24"/>
      <c r="Q567" s="24"/>
      <c r="R567" s="24"/>
      <c r="S567" s="24"/>
      <c r="T567" s="24"/>
    </row>
    <row r="568" spans="1:20" ht="12.7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4"/>
      <c r="N568" s="24"/>
      <c r="O568" s="24"/>
      <c r="P568" s="24"/>
      <c r="Q568" s="24"/>
      <c r="R568" s="24"/>
      <c r="S568" s="24"/>
      <c r="T568" s="24"/>
    </row>
    <row r="569" spans="1:20" ht="12.7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4"/>
      <c r="N569" s="24"/>
      <c r="O569" s="24"/>
      <c r="P569" s="24"/>
      <c r="Q569" s="24"/>
      <c r="R569" s="24"/>
      <c r="S569" s="24"/>
      <c r="T569" s="24"/>
    </row>
    <row r="570" spans="1:20" ht="12.7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4"/>
      <c r="N570" s="24"/>
      <c r="O570" s="24"/>
      <c r="P570" s="24"/>
      <c r="Q570" s="24"/>
      <c r="R570" s="24"/>
      <c r="S570" s="24"/>
      <c r="T570" s="24"/>
    </row>
    <row r="571" spans="1:20" ht="12.7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4"/>
      <c r="N571" s="24"/>
      <c r="O571" s="24"/>
      <c r="P571" s="24"/>
      <c r="Q571" s="24"/>
      <c r="R571" s="24"/>
      <c r="S571" s="24"/>
      <c r="T571" s="24"/>
    </row>
    <row r="572" spans="1:20" ht="12.7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4"/>
      <c r="N572" s="24"/>
      <c r="O572" s="24"/>
      <c r="P572" s="24"/>
      <c r="Q572" s="24"/>
      <c r="R572" s="24"/>
      <c r="S572" s="24"/>
      <c r="T572" s="24"/>
    </row>
    <row r="573" spans="1:20" ht="12.7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4"/>
      <c r="N573" s="24"/>
      <c r="O573" s="24"/>
      <c r="P573" s="24"/>
      <c r="Q573" s="24"/>
      <c r="R573" s="24"/>
      <c r="S573" s="24"/>
      <c r="T573" s="24"/>
    </row>
    <row r="574" spans="1:20" ht="12.7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4"/>
      <c r="N574" s="24"/>
      <c r="O574" s="24"/>
      <c r="P574" s="24"/>
      <c r="Q574" s="24"/>
      <c r="R574" s="24"/>
      <c r="S574" s="24"/>
      <c r="T574" s="24"/>
    </row>
    <row r="575" spans="1:20" ht="12.7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4"/>
      <c r="N575" s="24"/>
      <c r="O575" s="24"/>
      <c r="P575" s="24"/>
      <c r="Q575" s="24"/>
      <c r="R575" s="24"/>
      <c r="S575" s="24"/>
      <c r="T575" s="24"/>
    </row>
    <row r="576" spans="1:20" ht="12.7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4"/>
      <c r="N576" s="24"/>
      <c r="O576" s="24"/>
      <c r="P576" s="24"/>
      <c r="Q576" s="24"/>
      <c r="R576" s="24"/>
      <c r="S576" s="24"/>
      <c r="T576" s="24"/>
    </row>
    <row r="577" spans="1:20" ht="12.7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4"/>
      <c r="N577" s="24"/>
      <c r="O577" s="24"/>
      <c r="P577" s="24"/>
      <c r="Q577" s="24"/>
      <c r="R577" s="24"/>
      <c r="S577" s="24"/>
      <c r="T577" s="24"/>
    </row>
    <row r="578" spans="1:20" ht="12.7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4"/>
      <c r="N578" s="24"/>
      <c r="O578" s="24"/>
      <c r="P578" s="24"/>
      <c r="Q578" s="24"/>
      <c r="R578" s="24"/>
      <c r="S578" s="24"/>
      <c r="T578" s="24"/>
    </row>
    <row r="579" spans="1:20" ht="12.7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4"/>
      <c r="N579" s="24"/>
      <c r="O579" s="24"/>
      <c r="P579" s="24"/>
      <c r="Q579" s="24"/>
      <c r="R579" s="24"/>
      <c r="S579" s="24"/>
      <c r="T579" s="24"/>
    </row>
    <row r="580" spans="1:20" ht="12.7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4"/>
      <c r="N580" s="24"/>
      <c r="O580" s="24"/>
      <c r="P580" s="24"/>
      <c r="Q580" s="24"/>
      <c r="R580" s="24"/>
      <c r="S580" s="24"/>
      <c r="T580" s="24"/>
    </row>
    <row r="581" spans="1:20" ht="12.7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4"/>
      <c r="N581" s="24"/>
      <c r="O581" s="24"/>
      <c r="P581" s="24"/>
      <c r="Q581" s="24"/>
      <c r="R581" s="24"/>
      <c r="S581" s="24"/>
      <c r="T581" s="24"/>
    </row>
    <row r="582" spans="1:20" ht="12.7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4"/>
      <c r="N582" s="24"/>
      <c r="O582" s="24"/>
      <c r="P582" s="24"/>
      <c r="Q582" s="24"/>
      <c r="R582" s="24"/>
      <c r="S582" s="24"/>
      <c r="T582" s="24"/>
    </row>
    <row r="583" spans="1:20" ht="12.7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4"/>
      <c r="N583" s="24"/>
      <c r="O583" s="24"/>
      <c r="P583" s="24"/>
      <c r="Q583" s="24"/>
      <c r="R583" s="24"/>
      <c r="S583" s="24"/>
      <c r="T583" s="24"/>
    </row>
    <row r="584" spans="1:20" ht="12.7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4"/>
      <c r="N584" s="24"/>
      <c r="O584" s="24"/>
      <c r="P584" s="24"/>
      <c r="Q584" s="24"/>
      <c r="R584" s="24"/>
      <c r="S584" s="24"/>
      <c r="T584" s="24"/>
    </row>
    <row r="585" spans="1:20" ht="12.7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4"/>
      <c r="N585" s="24"/>
      <c r="O585" s="24"/>
      <c r="P585" s="24"/>
      <c r="Q585" s="24"/>
      <c r="R585" s="24"/>
      <c r="S585" s="24"/>
      <c r="T585" s="24"/>
    </row>
    <row r="586" spans="1:20" ht="12.7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4"/>
      <c r="N586" s="24"/>
      <c r="O586" s="24"/>
      <c r="P586" s="24"/>
      <c r="Q586" s="24"/>
      <c r="R586" s="24"/>
      <c r="S586" s="24"/>
      <c r="T586" s="24"/>
    </row>
    <row r="587" spans="1:20" ht="12.7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4"/>
      <c r="N587" s="24"/>
      <c r="O587" s="24"/>
      <c r="P587" s="24"/>
      <c r="Q587" s="24"/>
      <c r="R587" s="24"/>
      <c r="S587" s="24"/>
      <c r="T587" s="24"/>
    </row>
    <row r="588" spans="1:20" ht="12.7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4"/>
      <c r="N588" s="24"/>
      <c r="O588" s="24"/>
      <c r="P588" s="24"/>
      <c r="Q588" s="24"/>
      <c r="R588" s="24"/>
      <c r="S588" s="24"/>
      <c r="T588" s="24"/>
    </row>
    <row r="589" spans="1:20" ht="12.7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4"/>
      <c r="N589" s="24"/>
      <c r="O589" s="24"/>
      <c r="P589" s="24"/>
      <c r="Q589" s="24"/>
      <c r="R589" s="24"/>
      <c r="S589" s="24"/>
      <c r="T589" s="24"/>
    </row>
    <row r="590" spans="1:20" ht="12.7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4"/>
      <c r="N590" s="24"/>
      <c r="O590" s="24"/>
      <c r="P590" s="24"/>
      <c r="Q590" s="24"/>
      <c r="R590" s="24"/>
      <c r="S590" s="24"/>
      <c r="T590" s="24"/>
    </row>
    <row r="591" spans="1:20" ht="12.7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4"/>
      <c r="N591" s="24"/>
      <c r="O591" s="24"/>
      <c r="P591" s="24"/>
      <c r="Q591" s="24"/>
      <c r="R591" s="24"/>
      <c r="S591" s="24"/>
      <c r="T591" s="24"/>
    </row>
    <row r="592" spans="1:20" ht="12.7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4"/>
      <c r="N592" s="24"/>
      <c r="O592" s="24"/>
      <c r="P592" s="24"/>
      <c r="Q592" s="24"/>
      <c r="R592" s="24"/>
      <c r="S592" s="24"/>
      <c r="T592" s="24"/>
    </row>
    <row r="593" spans="1:20" ht="12.7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4"/>
      <c r="N593" s="24"/>
      <c r="O593" s="24"/>
      <c r="P593" s="24"/>
      <c r="Q593" s="24"/>
      <c r="R593" s="24"/>
      <c r="S593" s="24"/>
      <c r="T593" s="24"/>
    </row>
    <row r="594" spans="1:20" ht="12.7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4"/>
      <c r="N594" s="24"/>
      <c r="O594" s="24"/>
      <c r="P594" s="24"/>
      <c r="Q594" s="24"/>
      <c r="R594" s="24"/>
      <c r="S594" s="24"/>
      <c r="T594" s="24"/>
    </row>
    <row r="595" spans="1:20" ht="12.7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4"/>
      <c r="N595" s="24"/>
      <c r="O595" s="24"/>
      <c r="P595" s="24"/>
      <c r="Q595" s="24"/>
      <c r="R595" s="24"/>
      <c r="S595" s="24"/>
      <c r="T595" s="24"/>
    </row>
    <row r="596" spans="1:20" ht="12.7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4"/>
      <c r="N596" s="24"/>
      <c r="O596" s="24"/>
      <c r="P596" s="24"/>
      <c r="Q596" s="24"/>
      <c r="R596" s="24"/>
      <c r="S596" s="24"/>
      <c r="T596" s="24"/>
    </row>
    <row r="597" spans="1:20" ht="12.7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4"/>
      <c r="N597" s="24"/>
      <c r="O597" s="24"/>
      <c r="P597" s="24"/>
      <c r="Q597" s="24"/>
      <c r="R597" s="24"/>
      <c r="S597" s="24"/>
      <c r="T597" s="24"/>
    </row>
    <row r="598" spans="1:20" ht="12.7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4"/>
      <c r="N598" s="24"/>
      <c r="O598" s="24"/>
      <c r="P598" s="24"/>
      <c r="Q598" s="24"/>
      <c r="R598" s="24"/>
      <c r="S598" s="24"/>
      <c r="T598" s="24"/>
    </row>
    <row r="599" spans="1:20" ht="12.7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4"/>
      <c r="N599" s="24"/>
      <c r="O599" s="24"/>
      <c r="P599" s="24"/>
      <c r="Q599" s="24"/>
      <c r="R599" s="24"/>
      <c r="S599" s="24"/>
      <c r="T599" s="24"/>
    </row>
    <row r="600" spans="1:20" ht="12.7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4"/>
      <c r="N600" s="24"/>
      <c r="O600" s="24"/>
      <c r="P600" s="24"/>
      <c r="Q600" s="24"/>
      <c r="R600" s="24"/>
      <c r="S600" s="24"/>
      <c r="T600" s="24"/>
    </row>
    <row r="601" spans="1:20" ht="12.75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4"/>
      <c r="N601" s="24"/>
      <c r="O601" s="24"/>
      <c r="P601" s="24"/>
      <c r="Q601" s="24"/>
      <c r="R601" s="24"/>
      <c r="S601" s="24"/>
      <c r="T601" s="24"/>
    </row>
    <row r="602" spans="1:20" ht="12.75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4"/>
      <c r="N602" s="24"/>
      <c r="O602" s="24"/>
      <c r="P602" s="24"/>
      <c r="Q602" s="24"/>
      <c r="R602" s="24"/>
      <c r="S602" s="24"/>
      <c r="T602" s="24"/>
    </row>
    <row r="603" spans="1:20" ht="12.75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4"/>
      <c r="N603" s="24"/>
      <c r="O603" s="24"/>
      <c r="P603" s="24"/>
      <c r="Q603" s="24"/>
      <c r="R603" s="24"/>
      <c r="S603" s="24"/>
      <c r="T603" s="24"/>
    </row>
    <row r="604" spans="1:20" ht="12.75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4"/>
      <c r="N604" s="24"/>
      <c r="O604" s="24"/>
      <c r="P604" s="24"/>
      <c r="Q604" s="24"/>
      <c r="R604" s="24"/>
      <c r="S604" s="24"/>
      <c r="T604" s="24"/>
    </row>
    <row r="605" spans="1:20" ht="12.7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4"/>
      <c r="N605" s="24"/>
      <c r="O605" s="24"/>
      <c r="P605" s="24"/>
      <c r="Q605" s="24"/>
      <c r="R605" s="24"/>
      <c r="S605" s="24"/>
      <c r="T605" s="24"/>
    </row>
    <row r="606" spans="1:20" ht="12.75">
      <c r="A606" s="16"/>
      <c r="B606" s="16"/>
      <c r="C606" s="16"/>
      <c r="D606" s="16"/>
      <c r="E606" s="16"/>
      <c r="F606" s="16"/>
      <c r="H606" s="16"/>
      <c r="I606" s="16"/>
      <c r="J606" s="16"/>
      <c r="K606" s="16"/>
      <c r="L606" s="16"/>
      <c r="M606" s="24"/>
      <c r="N606" s="24"/>
      <c r="O606" s="24"/>
      <c r="P606" s="24"/>
      <c r="Q606" s="24"/>
      <c r="R606" s="24"/>
      <c r="S606" s="24"/>
      <c r="T606" s="24"/>
    </row>
    <row r="607" spans="1:20" ht="12.75">
      <c r="A607" s="16"/>
      <c r="B607" s="16"/>
      <c r="C607" s="16"/>
      <c r="D607" s="16"/>
      <c r="E607" s="16"/>
      <c r="F607" s="16"/>
      <c r="H607" s="16"/>
      <c r="I607" s="16"/>
      <c r="J607" s="16"/>
      <c r="K607" s="16"/>
      <c r="L607" s="16"/>
      <c r="M607" s="24"/>
      <c r="N607" s="24"/>
      <c r="O607" s="24"/>
      <c r="P607" s="24"/>
      <c r="Q607" s="24"/>
      <c r="R607" s="24"/>
      <c r="S607" s="24"/>
      <c r="T607" s="24"/>
    </row>
    <row r="608" spans="1:20" ht="12.75">
      <c r="A608" s="16"/>
      <c r="B608" s="16"/>
      <c r="C608" s="16"/>
      <c r="D608" s="16"/>
      <c r="E608" s="16"/>
      <c r="F608" s="16"/>
      <c r="H608" s="16"/>
      <c r="I608" s="16"/>
      <c r="J608" s="16"/>
      <c r="K608" s="16"/>
      <c r="L608" s="16"/>
      <c r="M608" s="24"/>
      <c r="N608" s="24"/>
      <c r="O608" s="24"/>
      <c r="P608" s="24"/>
      <c r="Q608" s="24"/>
      <c r="R608" s="24"/>
      <c r="S608" s="24"/>
      <c r="T608" s="24"/>
    </row>
    <row r="609" spans="1:20" ht="12.75">
      <c r="A609" s="16"/>
      <c r="B609" s="16"/>
      <c r="C609" s="16"/>
      <c r="D609" s="16"/>
      <c r="E609" s="16"/>
      <c r="F609" s="16"/>
      <c r="H609" s="16"/>
      <c r="I609" s="16"/>
      <c r="J609" s="16"/>
      <c r="K609" s="16"/>
      <c r="L609" s="16"/>
      <c r="M609" s="24"/>
      <c r="N609" s="24"/>
      <c r="O609" s="24"/>
      <c r="P609" s="24"/>
      <c r="Q609" s="24"/>
      <c r="R609" s="24"/>
      <c r="S609" s="24"/>
      <c r="T609" s="24"/>
    </row>
    <row r="610" spans="1:20" ht="12.75">
      <c r="A610" s="16"/>
      <c r="B610" s="16"/>
      <c r="C610" s="16"/>
      <c r="D610" s="16"/>
      <c r="E610" s="16"/>
      <c r="F610" s="16"/>
      <c r="H610" s="16"/>
      <c r="I610" s="16"/>
      <c r="J610" s="16"/>
      <c r="K610" s="16"/>
      <c r="L610" s="16"/>
      <c r="M610" s="24"/>
      <c r="N610" s="24"/>
      <c r="O610" s="24"/>
      <c r="P610" s="24"/>
      <c r="Q610" s="24"/>
      <c r="R610" s="24"/>
      <c r="S610" s="24"/>
      <c r="T610" s="24"/>
    </row>
    <row r="611" spans="1:20" ht="12.75">
      <c r="A611" s="16"/>
      <c r="B611" s="16"/>
      <c r="C611" s="16"/>
      <c r="D611" s="16"/>
      <c r="E611" s="16"/>
      <c r="F611" s="16"/>
      <c r="H611" s="16"/>
      <c r="I611" s="16"/>
      <c r="J611" s="16"/>
      <c r="K611" s="16"/>
      <c r="L611" s="16"/>
      <c r="M611" s="24"/>
      <c r="N611" s="24"/>
      <c r="O611" s="24"/>
      <c r="P611" s="24"/>
      <c r="Q611" s="24"/>
      <c r="R611" s="24"/>
      <c r="S611" s="24"/>
      <c r="T611" s="24"/>
    </row>
    <row r="612" spans="1:20" ht="12.75">
      <c r="A612" s="16"/>
      <c r="B612" s="16"/>
      <c r="C612" s="16"/>
      <c r="D612" s="16"/>
      <c r="E612" s="16"/>
      <c r="F612" s="16"/>
      <c r="H612" s="16"/>
      <c r="I612" s="16"/>
      <c r="J612" s="16"/>
      <c r="K612" s="16"/>
      <c r="L612" s="16"/>
      <c r="M612" s="24"/>
      <c r="N612" s="24"/>
      <c r="O612" s="24"/>
      <c r="P612" s="24"/>
      <c r="Q612" s="24"/>
      <c r="R612" s="24"/>
      <c r="S612" s="24"/>
      <c r="T612" s="24"/>
    </row>
    <row r="613" spans="1:20" ht="12.75">
      <c r="A613" s="16"/>
      <c r="B613" s="16"/>
      <c r="C613" s="16"/>
      <c r="D613" s="16"/>
      <c r="E613" s="16"/>
      <c r="F613" s="16"/>
      <c r="H613" s="16"/>
      <c r="I613" s="16"/>
      <c r="J613" s="16"/>
      <c r="K613" s="16"/>
      <c r="L613" s="16"/>
      <c r="M613" s="24"/>
      <c r="N613" s="24"/>
      <c r="O613" s="24"/>
      <c r="P613" s="24"/>
      <c r="Q613" s="24"/>
      <c r="R613" s="24"/>
      <c r="S613" s="24"/>
      <c r="T613" s="24"/>
    </row>
    <row r="614" spans="1:20" ht="12.75">
      <c r="A614" s="16"/>
      <c r="B614" s="16"/>
      <c r="C614" s="16"/>
      <c r="D614" s="16"/>
      <c r="E614" s="16"/>
      <c r="F614" s="16"/>
      <c r="H614" s="16"/>
      <c r="I614" s="16"/>
      <c r="J614" s="16"/>
      <c r="K614" s="16"/>
      <c r="L614" s="16"/>
      <c r="M614" s="24"/>
      <c r="N614" s="24"/>
      <c r="O614" s="24"/>
      <c r="P614" s="24"/>
      <c r="Q614" s="24"/>
      <c r="R614" s="24"/>
      <c r="S614" s="24"/>
      <c r="T614" s="24"/>
    </row>
    <row r="615" spans="1:20" ht="12.75">
      <c r="A615" s="16"/>
      <c r="B615" s="16"/>
      <c r="C615" s="16"/>
      <c r="D615" s="16"/>
      <c r="E615" s="16"/>
      <c r="F615" s="16"/>
      <c r="H615" s="16"/>
      <c r="I615" s="16"/>
      <c r="J615" s="16"/>
      <c r="K615" s="16"/>
      <c r="L615" s="16"/>
      <c r="M615" s="24"/>
      <c r="N615" s="24"/>
      <c r="O615" s="24"/>
      <c r="P615" s="24"/>
      <c r="Q615" s="24"/>
      <c r="R615" s="24"/>
      <c r="S615" s="24"/>
      <c r="T615" s="24"/>
    </row>
    <row r="616" spans="1:20" ht="12.75">
      <c r="A616" s="16"/>
      <c r="B616" s="16"/>
      <c r="C616" s="16"/>
      <c r="D616" s="16"/>
      <c r="E616" s="16"/>
      <c r="F616" s="16"/>
      <c r="H616" s="16"/>
      <c r="I616" s="16"/>
      <c r="J616" s="16"/>
      <c r="K616" s="16"/>
      <c r="L616" s="16"/>
      <c r="M616" s="24"/>
      <c r="N616" s="24"/>
      <c r="O616" s="24"/>
      <c r="P616" s="24"/>
      <c r="Q616" s="24"/>
      <c r="R616" s="24"/>
      <c r="S616" s="24"/>
      <c r="T616" s="24"/>
    </row>
    <row r="617" spans="1:20" ht="12.75">
      <c r="A617" s="16"/>
      <c r="B617" s="16"/>
      <c r="C617" s="16"/>
      <c r="D617" s="16"/>
      <c r="E617" s="16"/>
      <c r="F617" s="16"/>
      <c r="H617" s="16"/>
      <c r="I617" s="16"/>
      <c r="J617" s="16"/>
      <c r="K617" s="16"/>
      <c r="L617" s="16"/>
      <c r="M617" s="24"/>
      <c r="N617" s="24"/>
      <c r="O617" s="24"/>
      <c r="P617" s="24"/>
      <c r="Q617" s="24"/>
      <c r="R617" s="24"/>
      <c r="S617" s="24"/>
      <c r="T617" s="24"/>
    </row>
    <row r="618" spans="13:20" ht="12.75">
      <c r="M618" s="24"/>
      <c r="N618" s="24"/>
      <c r="O618" s="24"/>
      <c r="P618" s="24"/>
      <c r="Q618" s="24"/>
      <c r="R618" s="24"/>
      <c r="S618" s="24"/>
      <c r="T618" s="24"/>
    </row>
    <row r="619" spans="13:20" ht="12.75">
      <c r="M619" s="24"/>
      <c r="N619" s="24"/>
      <c r="O619" s="24"/>
      <c r="P619" s="24"/>
      <c r="Q619" s="24"/>
      <c r="R619" s="24"/>
      <c r="S619" s="24"/>
      <c r="T619" s="24"/>
    </row>
    <row r="620" spans="13:20" ht="12.75">
      <c r="M620" s="24"/>
      <c r="N620" s="24"/>
      <c r="O620" s="24"/>
      <c r="P620" s="24"/>
      <c r="Q620" s="24"/>
      <c r="R620" s="24"/>
      <c r="S620" s="24"/>
      <c r="T620" s="24"/>
    </row>
    <row r="621" spans="13:20" ht="12.75">
      <c r="M621" s="24"/>
      <c r="N621" s="24"/>
      <c r="O621" s="24"/>
      <c r="P621" s="24"/>
      <c r="Q621" s="24"/>
      <c r="R621" s="24"/>
      <c r="S621" s="24"/>
      <c r="T621" s="24"/>
    </row>
    <row r="622" spans="13:20" ht="12.75">
      <c r="M622" s="24"/>
      <c r="N622" s="24"/>
      <c r="O622" s="24"/>
      <c r="P622" s="24"/>
      <c r="Q622" s="24"/>
      <c r="R622" s="24"/>
      <c r="S622" s="24"/>
      <c r="T622" s="24"/>
    </row>
    <row r="623" spans="13:20" ht="12.75">
      <c r="M623" s="24"/>
      <c r="N623" s="24"/>
      <c r="O623" s="24"/>
      <c r="P623" s="24"/>
      <c r="Q623" s="24"/>
      <c r="R623" s="24"/>
      <c r="S623" s="24"/>
      <c r="T623" s="24"/>
    </row>
    <row r="624" spans="13:20" ht="12.75">
      <c r="M624" s="24"/>
      <c r="N624" s="24"/>
      <c r="O624" s="24"/>
      <c r="P624" s="24"/>
      <c r="Q624" s="24"/>
      <c r="R624" s="24"/>
      <c r="S624" s="24"/>
      <c r="T624" s="24"/>
    </row>
    <row r="625" spans="13:20" ht="12.75">
      <c r="M625" s="24"/>
      <c r="N625" s="24"/>
      <c r="O625" s="24"/>
      <c r="P625" s="24"/>
      <c r="Q625" s="24"/>
      <c r="R625" s="24"/>
      <c r="S625" s="24"/>
      <c r="T625" s="24"/>
    </row>
    <row r="626" spans="13:20" ht="12.75">
      <c r="M626" s="24"/>
      <c r="N626" s="24"/>
      <c r="O626" s="24"/>
      <c r="P626" s="24"/>
      <c r="Q626" s="24"/>
      <c r="R626" s="24"/>
      <c r="S626" s="24"/>
      <c r="T626" s="24"/>
    </row>
    <row r="627" spans="13:20" ht="12.75">
      <c r="M627" s="24"/>
      <c r="N627" s="24"/>
      <c r="O627" s="24"/>
      <c r="P627" s="24"/>
      <c r="Q627" s="24"/>
      <c r="R627" s="24"/>
      <c r="S627" s="24"/>
      <c r="T627" s="24"/>
    </row>
    <row r="628" spans="13:20" ht="12.75">
      <c r="M628" s="24"/>
      <c r="N628" s="24"/>
      <c r="O628" s="24"/>
      <c r="P628" s="24"/>
      <c r="Q628" s="24"/>
      <c r="R628" s="24"/>
      <c r="S628" s="24"/>
      <c r="T628" s="24"/>
    </row>
    <row r="629" spans="13:20" ht="12.75">
      <c r="M629" s="24"/>
      <c r="N629" s="24"/>
      <c r="O629" s="24"/>
      <c r="P629" s="24"/>
      <c r="Q629" s="24"/>
      <c r="R629" s="24"/>
      <c r="S629" s="24"/>
      <c r="T629" s="24"/>
    </row>
    <row r="630" spans="13:20" ht="12.75">
      <c r="M630" s="24"/>
      <c r="N630" s="24"/>
      <c r="O630" s="24"/>
      <c r="P630" s="24"/>
      <c r="Q630" s="24"/>
      <c r="R630" s="24"/>
      <c r="S630" s="24"/>
      <c r="T630" s="24"/>
    </row>
    <row r="631" spans="13:20" ht="12.75">
      <c r="M631" s="24"/>
      <c r="N631" s="24"/>
      <c r="O631" s="24"/>
      <c r="P631" s="24"/>
      <c r="Q631" s="24"/>
      <c r="R631" s="24"/>
      <c r="S631" s="24"/>
      <c r="T631" s="24"/>
    </row>
    <row r="632" spans="13:20" ht="12.75">
      <c r="M632" s="24"/>
      <c r="N632" s="24"/>
      <c r="O632" s="24"/>
      <c r="P632" s="24"/>
      <c r="Q632" s="24"/>
      <c r="R632" s="24"/>
      <c r="S632" s="24"/>
      <c r="T632" s="24"/>
    </row>
    <row r="633" spans="13:20" ht="12.75">
      <c r="M633" s="24"/>
      <c r="N633" s="24"/>
      <c r="O633" s="24"/>
      <c r="P633" s="24"/>
      <c r="Q633" s="24"/>
      <c r="R633" s="24"/>
      <c r="S633" s="24"/>
      <c r="T633" s="24"/>
    </row>
    <row r="634" spans="13:20" ht="12.75">
      <c r="M634" s="24"/>
      <c r="N634" s="24"/>
      <c r="O634" s="24"/>
      <c r="P634" s="24"/>
      <c r="Q634" s="24"/>
      <c r="R634" s="24"/>
      <c r="S634" s="24"/>
      <c r="T634" s="24"/>
    </row>
    <row r="635" spans="13:20" ht="12.75">
      <c r="M635" s="24"/>
      <c r="N635" s="24"/>
      <c r="O635" s="24"/>
      <c r="P635" s="24"/>
      <c r="Q635" s="24"/>
      <c r="R635" s="24"/>
      <c r="S635" s="24"/>
      <c r="T635" s="24"/>
    </row>
    <row r="636" spans="13:20" ht="12.75">
      <c r="M636" s="24"/>
      <c r="N636" s="24"/>
      <c r="O636" s="24"/>
      <c r="P636" s="24"/>
      <c r="Q636" s="24"/>
      <c r="R636" s="24"/>
      <c r="S636" s="24"/>
      <c r="T636" s="24"/>
    </row>
    <row r="637" spans="13:20" ht="12.75">
      <c r="M637" s="24"/>
      <c r="N637" s="24"/>
      <c r="O637" s="24"/>
      <c r="P637" s="24"/>
      <c r="Q637" s="24"/>
      <c r="R637" s="24"/>
      <c r="S637" s="24"/>
      <c r="T637" s="24"/>
    </row>
    <row r="638" spans="13:20" ht="12.75">
      <c r="M638" s="24"/>
      <c r="N638" s="24"/>
      <c r="O638" s="24"/>
      <c r="P638" s="24"/>
      <c r="Q638" s="24"/>
      <c r="R638" s="24"/>
      <c r="S638" s="24"/>
      <c r="T638" s="24"/>
    </row>
    <row r="639" spans="13:20" ht="12.75">
      <c r="M639" s="24"/>
      <c r="N639" s="24"/>
      <c r="O639" s="24"/>
      <c r="P639" s="24"/>
      <c r="Q639" s="24"/>
      <c r="R639" s="24"/>
      <c r="S639" s="24"/>
      <c r="T639" s="24"/>
    </row>
    <row r="640" spans="13:20" ht="12.75">
      <c r="M640" s="24"/>
      <c r="N640" s="24"/>
      <c r="O640" s="24"/>
      <c r="P640" s="24"/>
      <c r="Q640" s="24"/>
      <c r="R640" s="24"/>
      <c r="S640" s="24"/>
      <c r="T640" s="24"/>
    </row>
    <row r="641" spans="13:20" ht="12.75">
      <c r="M641" s="24"/>
      <c r="N641" s="24"/>
      <c r="O641" s="24"/>
      <c r="P641" s="24"/>
      <c r="Q641" s="24"/>
      <c r="R641" s="24"/>
      <c r="S641" s="24"/>
      <c r="T641" s="24"/>
    </row>
    <row r="642" spans="13:20" ht="12.75">
      <c r="M642" s="24"/>
      <c r="N642" s="24"/>
      <c r="O642" s="24"/>
      <c r="P642" s="24"/>
      <c r="Q642" s="24"/>
      <c r="R642" s="24"/>
      <c r="S642" s="24"/>
      <c r="T642" s="24"/>
    </row>
    <row r="643" spans="13:20" ht="12.75">
      <c r="M643" s="24"/>
      <c r="N643" s="24"/>
      <c r="O643" s="24"/>
      <c r="P643" s="24"/>
      <c r="Q643" s="24"/>
      <c r="R643" s="24"/>
      <c r="S643" s="24"/>
      <c r="T643" s="24"/>
    </row>
    <row r="644" spans="13:20" ht="12.75">
      <c r="M644" s="24"/>
      <c r="N644" s="24"/>
      <c r="O644" s="24"/>
      <c r="P644" s="24"/>
      <c r="Q644" s="24"/>
      <c r="R644" s="24"/>
      <c r="S644" s="24"/>
      <c r="T644" s="24"/>
    </row>
    <row r="645" spans="13:20" ht="12.75">
      <c r="M645" s="24"/>
      <c r="N645" s="24"/>
      <c r="O645" s="24"/>
      <c r="P645" s="24"/>
      <c r="Q645" s="24"/>
      <c r="R645" s="24"/>
      <c r="S645" s="24"/>
      <c r="T645" s="24"/>
    </row>
    <row r="646" spans="13:20" ht="12.75">
      <c r="M646" s="24"/>
      <c r="N646" s="24"/>
      <c r="O646" s="24"/>
      <c r="P646" s="24"/>
      <c r="Q646" s="24"/>
      <c r="R646" s="24"/>
      <c r="S646" s="24"/>
      <c r="T646" s="24"/>
    </row>
    <row r="647" spans="13:20" ht="12.75">
      <c r="M647" s="24"/>
      <c r="N647" s="24"/>
      <c r="O647" s="24"/>
      <c r="P647" s="24"/>
      <c r="Q647" s="24"/>
      <c r="R647" s="24"/>
      <c r="S647" s="24"/>
      <c r="T647" s="24"/>
    </row>
    <row r="648" spans="13:20" ht="12.75">
      <c r="M648" s="24"/>
      <c r="N648" s="24"/>
      <c r="O648" s="24"/>
      <c r="P648" s="24"/>
      <c r="Q648" s="24"/>
      <c r="R648" s="24"/>
      <c r="S648" s="24"/>
      <c r="T648" s="24"/>
    </row>
    <row r="649" spans="13:20" ht="12.75">
      <c r="M649" s="24"/>
      <c r="N649" s="24"/>
      <c r="O649" s="24"/>
      <c r="P649" s="24"/>
      <c r="Q649" s="24"/>
      <c r="R649" s="24"/>
      <c r="S649" s="24"/>
      <c r="T649" s="24"/>
    </row>
    <row r="650" spans="13:20" ht="12.75">
      <c r="M650" s="24"/>
      <c r="N650" s="24"/>
      <c r="O650" s="24"/>
      <c r="P650" s="24"/>
      <c r="Q650" s="24"/>
      <c r="R650" s="24"/>
      <c r="S650" s="24"/>
      <c r="T650" s="24"/>
    </row>
    <row r="651" spans="13:20" ht="12.75">
      <c r="M651" s="24"/>
      <c r="N651" s="24"/>
      <c r="O651" s="24"/>
      <c r="P651" s="24"/>
      <c r="Q651" s="24"/>
      <c r="R651" s="24"/>
      <c r="S651" s="24"/>
      <c r="T651" s="24"/>
    </row>
    <row r="652" spans="13:20" ht="12.75">
      <c r="M652" s="24"/>
      <c r="N652" s="24"/>
      <c r="O652" s="24"/>
      <c r="P652" s="24"/>
      <c r="Q652" s="24"/>
      <c r="R652" s="24"/>
      <c r="S652" s="24"/>
      <c r="T652" s="24"/>
    </row>
    <row r="653" spans="13:20" ht="12.75">
      <c r="M653" s="24"/>
      <c r="N653" s="24"/>
      <c r="O653" s="24"/>
      <c r="P653" s="24"/>
      <c r="Q653" s="24"/>
      <c r="R653" s="24"/>
      <c r="S653" s="24"/>
      <c r="T653" s="24"/>
    </row>
    <row r="654" spans="13:20" ht="12.75">
      <c r="M654" s="24"/>
      <c r="N654" s="24"/>
      <c r="O654" s="24"/>
      <c r="P654" s="24"/>
      <c r="Q654" s="24"/>
      <c r="R654" s="24"/>
      <c r="S654" s="24"/>
      <c r="T654" s="24"/>
    </row>
    <row r="655" spans="13:20" ht="12.75">
      <c r="M655" s="24"/>
      <c r="N655" s="24"/>
      <c r="O655" s="24"/>
      <c r="P655" s="24"/>
      <c r="Q655" s="24"/>
      <c r="R655" s="24"/>
      <c r="S655" s="24"/>
      <c r="T655" s="24"/>
    </row>
    <row r="656" spans="13:20" ht="12.75">
      <c r="M656" s="24"/>
      <c r="N656" s="24"/>
      <c r="O656" s="24"/>
      <c r="P656" s="24"/>
      <c r="Q656" s="24"/>
      <c r="R656" s="24"/>
      <c r="S656" s="24"/>
      <c r="T656" s="24"/>
    </row>
    <row r="657" spans="13:20" ht="12.75">
      <c r="M657" s="24"/>
      <c r="N657" s="24"/>
      <c r="O657" s="24"/>
      <c r="P657" s="24"/>
      <c r="Q657" s="24"/>
      <c r="R657" s="24"/>
      <c r="S657" s="24"/>
      <c r="T657" s="24"/>
    </row>
    <row r="658" spans="13:20" ht="12.75">
      <c r="M658" s="24"/>
      <c r="N658" s="24"/>
      <c r="O658" s="24"/>
      <c r="P658" s="24"/>
      <c r="Q658" s="24"/>
      <c r="R658" s="24"/>
      <c r="S658" s="24"/>
      <c r="T658" s="24"/>
    </row>
    <row r="659" spans="13:20" ht="12.75">
      <c r="M659" s="24"/>
      <c r="N659" s="24"/>
      <c r="O659" s="24"/>
      <c r="P659" s="24"/>
      <c r="Q659" s="24"/>
      <c r="R659" s="24"/>
      <c r="S659" s="24"/>
      <c r="T659" s="24"/>
    </row>
    <row r="660" spans="13:20" ht="12.75">
      <c r="M660" s="24"/>
      <c r="N660" s="24"/>
      <c r="O660" s="24"/>
      <c r="P660" s="24"/>
      <c r="Q660" s="24"/>
      <c r="R660" s="24"/>
      <c r="S660" s="24"/>
      <c r="T660" s="24"/>
    </row>
    <row r="661" spans="13:20" ht="12.75">
      <c r="M661" s="24"/>
      <c r="N661" s="24"/>
      <c r="O661" s="24"/>
      <c r="P661" s="24"/>
      <c r="Q661" s="24"/>
      <c r="R661" s="24"/>
      <c r="S661" s="24"/>
      <c r="T661" s="24"/>
    </row>
    <row r="662" spans="13:20" ht="12.75">
      <c r="M662" s="24"/>
      <c r="N662" s="24"/>
      <c r="O662" s="24"/>
      <c r="P662" s="24"/>
      <c r="Q662" s="24"/>
      <c r="R662" s="24"/>
      <c r="S662" s="24"/>
      <c r="T662" s="24"/>
    </row>
    <row r="663" spans="13:20" ht="12.75">
      <c r="M663" s="24"/>
      <c r="N663" s="24"/>
      <c r="O663" s="24"/>
      <c r="P663" s="24"/>
      <c r="Q663" s="24"/>
      <c r="R663" s="24"/>
      <c r="S663" s="24"/>
      <c r="T663" s="24"/>
    </row>
    <row r="664" spans="13:20" ht="12.75">
      <c r="M664" s="24"/>
      <c r="N664" s="24"/>
      <c r="O664" s="24"/>
      <c r="P664" s="24"/>
      <c r="Q664" s="24"/>
      <c r="R664" s="24"/>
      <c r="S664" s="24"/>
      <c r="T664" s="24"/>
    </row>
    <row r="665" spans="13:20" ht="12.75">
      <c r="M665" s="24"/>
      <c r="N665" s="24"/>
      <c r="O665" s="24"/>
      <c r="P665" s="24"/>
      <c r="Q665" s="24"/>
      <c r="R665" s="24"/>
      <c r="S665" s="24"/>
      <c r="T665" s="24"/>
    </row>
    <row r="666" spans="13:20" ht="12.75">
      <c r="M666" s="24"/>
      <c r="N666" s="24"/>
      <c r="O666" s="24"/>
      <c r="P666" s="24"/>
      <c r="Q666" s="24"/>
      <c r="R666" s="24"/>
      <c r="S666" s="24"/>
      <c r="T666" s="24"/>
    </row>
    <row r="667" spans="13:20" ht="12.75">
      <c r="M667" s="24"/>
      <c r="N667" s="24"/>
      <c r="O667" s="24"/>
      <c r="P667" s="24"/>
      <c r="Q667" s="24"/>
      <c r="R667" s="24"/>
      <c r="S667" s="24"/>
      <c r="T667" s="24"/>
    </row>
    <row r="668" spans="13:20" ht="12.75">
      <c r="M668" s="24"/>
      <c r="N668" s="24"/>
      <c r="O668" s="24"/>
      <c r="P668" s="24"/>
      <c r="Q668" s="24"/>
      <c r="R668" s="24"/>
      <c r="S668" s="24"/>
      <c r="T668" s="24"/>
    </row>
    <row r="669" spans="13:20" ht="12.75">
      <c r="M669" s="24"/>
      <c r="N669" s="24"/>
      <c r="O669" s="24"/>
      <c r="P669" s="24"/>
      <c r="Q669" s="24"/>
      <c r="R669" s="24"/>
      <c r="S669" s="24"/>
      <c r="T669" s="24"/>
    </row>
    <row r="670" spans="13:20" ht="12.75">
      <c r="M670" s="24"/>
      <c r="N670" s="24"/>
      <c r="O670" s="24"/>
      <c r="P670" s="24"/>
      <c r="Q670" s="24"/>
      <c r="R670" s="24"/>
      <c r="S670" s="24"/>
      <c r="T670" s="24"/>
    </row>
    <row r="671" spans="13:20" ht="12.75">
      <c r="M671" s="24"/>
      <c r="N671" s="24"/>
      <c r="O671" s="24"/>
      <c r="P671" s="24"/>
      <c r="Q671" s="24"/>
      <c r="R671" s="24"/>
      <c r="S671" s="24"/>
      <c r="T671" s="24"/>
    </row>
    <row r="672" spans="13:20" ht="12.75">
      <c r="M672" s="24"/>
      <c r="N672" s="24"/>
      <c r="O672" s="24"/>
      <c r="P672" s="24"/>
      <c r="Q672" s="24"/>
      <c r="R672" s="24"/>
      <c r="S672" s="24"/>
      <c r="T672" s="24"/>
    </row>
    <row r="673" spans="13:20" ht="12.75">
      <c r="M673" s="24"/>
      <c r="N673" s="24"/>
      <c r="O673" s="24"/>
      <c r="P673" s="24"/>
      <c r="Q673" s="24"/>
      <c r="R673" s="24"/>
      <c r="S673" s="24"/>
      <c r="T673" s="24"/>
    </row>
    <row r="674" spans="13:20" ht="12.75">
      <c r="M674" s="24"/>
      <c r="N674" s="24"/>
      <c r="O674" s="24"/>
      <c r="P674" s="24"/>
      <c r="Q674" s="24"/>
      <c r="R674" s="24"/>
      <c r="S674" s="24"/>
      <c r="T674" s="24"/>
    </row>
    <row r="675" spans="13:20" ht="12.75">
      <c r="M675" s="24"/>
      <c r="N675" s="24"/>
      <c r="O675" s="24"/>
      <c r="P675" s="24"/>
      <c r="Q675" s="24"/>
      <c r="R675" s="24"/>
      <c r="S675" s="24"/>
      <c r="T675" s="24"/>
    </row>
    <row r="676" spans="13:20" ht="12.75">
      <c r="M676" s="24"/>
      <c r="N676" s="24"/>
      <c r="O676" s="24"/>
      <c r="P676" s="24"/>
      <c r="Q676" s="24"/>
      <c r="R676" s="24"/>
      <c r="S676" s="24"/>
      <c r="T676" s="24"/>
    </row>
    <row r="677" spans="13:20" ht="12.75">
      <c r="M677" s="24"/>
      <c r="N677" s="24"/>
      <c r="O677" s="24"/>
      <c r="P677" s="24"/>
      <c r="Q677" s="24"/>
      <c r="R677" s="24"/>
      <c r="S677" s="24"/>
      <c r="T677" s="24"/>
    </row>
    <row r="678" spans="13:20" ht="12.75">
      <c r="M678" s="24"/>
      <c r="N678" s="24"/>
      <c r="O678" s="24"/>
      <c r="P678" s="24"/>
      <c r="Q678" s="24"/>
      <c r="R678" s="24"/>
      <c r="S678" s="24"/>
      <c r="T678" s="24"/>
    </row>
    <row r="679" spans="13:20" ht="12.75">
      <c r="M679" s="24"/>
      <c r="N679" s="24"/>
      <c r="O679" s="24"/>
      <c r="P679" s="24"/>
      <c r="Q679" s="24"/>
      <c r="R679" s="24"/>
      <c r="S679" s="24"/>
      <c r="T679" s="24"/>
    </row>
    <row r="680" spans="13:20" ht="12.75">
      <c r="M680" s="24"/>
      <c r="N680" s="24"/>
      <c r="O680" s="24"/>
      <c r="P680" s="24"/>
      <c r="Q680" s="24"/>
      <c r="R680" s="24"/>
      <c r="S680" s="24"/>
      <c r="T680" s="24"/>
    </row>
    <row r="681" spans="13:20" ht="12.75">
      <c r="M681" s="24"/>
      <c r="N681" s="24"/>
      <c r="O681" s="24"/>
      <c r="P681" s="24"/>
      <c r="Q681" s="24"/>
      <c r="R681" s="24"/>
      <c r="S681" s="24"/>
      <c r="T681" s="24"/>
    </row>
    <row r="682" spans="13:20" ht="12.75">
      <c r="M682" s="24"/>
      <c r="N682" s="24"/>
      <c r="O682" s="24"/>
      <c r="P682" s="24"/>
      <c r="Q682" s="24"/>
      <c r="R682" s="24"/>
      <c r="S682" s="24"/>
      <c r="T682" s="24"/>
    </row>
    <row r="683" spans="13:20" ht="12.75">
      <c r="M683" s="24"/>
      <c r="N683" s="24"/>
      <c r="O683" s="24"/>
      <c r="P683" s="24"/>
      <c r="Q683" s="24"/>
      <c r="R683" s="24"/>
      <c r="S683" s="24"/>
      <c r="T683" s="24"/>
    </row>
    <row r="684" spans="13:20" ht="12.75">
      <c r="M684" s="24"/>
      <c r="N684" s="24"/>
      <c r="O684" s="24"/>
      <c r="P684" s="24"/>
      <c r="Q684" s="24"/>
      <c r="R684" s="24"/>
      <c r="S684" s="24"/>
      <c r="T684" s="24"/>
    </row>
    <row r="685" spans="13:20" ht="12.75">
      <c r="M685" s="24"/>
      <c r="N685" s="24"/>
      <c r="O685" s="24"/>
      <c r="P685" s="24"/>
      <c r="Q685" s="24"/>
      <c r="R685" s="24"/>
      <c r="S685" s="24"/>
      <c r="T685" s="24"/>
    </row>
  </sheetData>
  <sheetProtection password="FA29" sheet="1" objects="1" scenarios="1" formatColumns="0" formatRows="0" insertColumns="0" insertRows="0"/>
  <mergeCells count="161">
    <mergeCell ref="G70:L70"/>
    <mergeCell ref="G71:L71"/>
    <mergeCell ref="E72:F72"/>
    <mergeCell ref="A74:F74"/>
    <mergeCell ref="A75:F75"/>
    <mergeCell ref="G75:L75"/>
    <mergeCell ref="G72:L72"/>
    <mergeCell ref="E73:F73"/>
    <mergeCell ref="G73:L73"/>
    <mergeCell ref="G69:L69"/>
    <mergeCell ref="G74:L74"/>
    <mergeCell ref="E71:F71"/>
    <mergeCell ref="A63:F63"/>
    <mergeCell ref="G63:L63"/>
    <mergeCell ref="A64:F64"/>
    <mergeCell ref="G64:L64"/>
    <mergeCell ref="G67:L67"/>
    <mergeCell ref="E69:F69"/>
    <mergeCell ref="A65:D73"/>
    <mergeCell ref="E65:F65"/>
    <mergeCell ref="G65:L65"/>
    <mergeCell ref="E70:F70"/>
    <mergeCell ref="G9:L9"/>
    <mergeCell ref="A10:F10"/>
    <mergeCell ref="G10:L10"/>
    <mergeCell ref="A31:L31"/>
    <mergeCell ref="G61:L61"/>
    <mergeCell ref="E68:F68"/>
    <mergeCell ref="G68:L68"/>
    <mergeCell ref="A32:F32"/>
    <mergeCell ref="A60:F60"/>
    <mergeCell ref="G60:L60"/>
    <mergeCell ref="A61:F61"/>
    <mergeCell ref="E43:F43"/>
    <mergeCell ref="E44:F44"/>
    <mergeCell ref="A53:D57"/>
    <mergeCell ref="A51:F51"/>
    <mergeCell ref="B29:C29"/>
    <mergeCell ref="E29:F29"/>
    <mergeCell ref="B26:C26"/>
    <mergeCell ref="E26:F26"/>
    <mergeCell ref="E30:F30"/>
    <mergeCell ref="E67:F67"/>
    <mergeCell ref="A62:F62"/>
    <mergeCell ref="G62:L62"/>
    <mergeCell ref="A59:F59"/>
    <mergeCell ref="G59:L59"/>
    <mergeCell ref="A33:F33"/>
    <mergeCell ref="G33:L33"/>
    <mergeCell ref="E66:F66"/>
    <mergeCell ref="G66:L66"/>
    <mergeCell ref="A2:L5"/>
    <mergeCell ref="A7:L7"/>
    <mergeCell ref="A8:F8"/>
    <mergeCell ref="G8:L8"/>
    <mergeCell ref="A13:F13"/>
    <mergeCell ref="G13:L13"/>
    <mergeCell ref="A20:F20"/>
    <mergeCell ref="H22:I22"/>
    <mergeCell ref="H21:I21"/>
    <mergeCell ref="K21:L21"/>
    <mergeCell ref="A17:F17"/>
    <mergeCell ref="A19:D19"/>
    <mergeCell ref="B27:C27"/>
    <mergeCell ref="B28:C28"/>
    <mergeCell ref="E28:F28"/>
    <mergeCell ref="A15:F15"/>
    <mergeCell ref="E27:F27"/>
    <mergeCell ref="B24:C24"/>
    <mergeCell ref="G18:L18"/>
    <mergeCell ref="K22:L22"/>
    <mergeCell ref="B30:C30"/>
    <mergeCell ref="A9:F9"/>
    <mergeCell ref="G11:L11"/>
    <mergeCell ref="A12:L12"/>
    <mergeCell ref="A16:F16"/>
    <mergeCell ref="G16:L16"/>
    <mergeCell ref="G14:L14"/>
    <mergeCell ref="A11:F11"/>
    <mergeCell ref="A14:F14"/>
    <mergeCell ref="G15:L15"/>
    <mergeCell ref="E45:F45"/>
    <mergeCell ref="E46:F46"/>
    <mergeCell ref="K28:L28"/>
    <mergeCell ref="G38:L38"/>
    <mergeCell ref="G44:L44"/>
    <mergeCell ref="G39:L39"/>
    <mergeCell ref="G40:L40"/>
    <mergeCell ref="G41:L41"/>
    <mergeCell ref="H19:I19"/>
    <mergeCell ref="G20:L20"/>
    <mergeCell ref="E19:F19"/>
    <mergeCell ref="K19:L19"/>
    <mergeCell ref="B21:C21"/>
    <mergeCell ref="E21:F21"/>
    <mergeCell ref="A18:F18"/>
    <mergeCell ref="B22:C22"/>
    <mergeCell ref="E22:F22"/>
    <mergeCell ref="H23:I23"/>
    <mergeCell ref="K23:L23"/>
    <mergeCell ref="K26:L26"/>
    <mergeCell ref="B23:C23"/>
    <mergeCell ref="E23:F23"/>
    <mergeCell ref="B25:C25"/>
    <mergeCell ref="H24:I24"/>
    <mergeCell ref="E25:F25"/>
    <mergeCell ref="E24:F24"/>
    <mergeCell ref="H25:I25"/>
    <mergeCell ref="A58:F58"/>
    <mergeCell ref="K25:L25"/>
    <mergeCell ref="H26:I26"/>
    <mergeCell ref="A34:F34"/>
    <mergeCell ref="G49:L49"/>
    <mergeCell ref="H30:I30"/>
    <mergeCell ref="G57:L57"/>
    <mergeCell ref="G58:L58"/>
    <mergeCell ref="K29:L29"/>
    <mergeCell ref="H29:I29"/>
    <mergeCell ref="E55:F55"/>
    <mergeCell ref="E54:F54"/>
    <mergeCell ref="E56:F56"/>
    <mergeCell ref="E57:F57"/>
    <mergeCell ref="G51:L51"/>
    <mergeCell ref="E53:F53"/>
    <mergeCell ref="G53:L53"/>
    <mergeCell ref="G52:L52"/>
    <mergeCell ref="A52:F52"/>
    <mergeCell ref="G54:L54"/>
    <mergeCell ref="G56:L56"/>
    <mergeCell ref="K30:L30"/>
    <mergeCell ref="H27:I27"/>
    <mergeCell ref="K27:L27"/>
    <mergeCell ref="H28:I28"/>
    <mergeCell ref="G46:L46"/>
    <mergeCell ref="G32:L32"/>
    <mergeCell ref="G34:L34"/>
    <mergeCell ref="G55:L55"/>
    <mergeCell ref="A50:F50"/>
    <mergeCell ref="G43:L43"/>
    <mergeCell ref="E38:F38"/>
    <mergeCell ref="E39:F39"/>
    <mergeCell ref="E40:F40"/>
    <mergeCell ref="G50:L50"/>
    <mergeCell ref="E42:F42"/>
    <mergeCell ref="E41:F41"/>
    <mergeCell ref="A38:D46"/>
    <mergeCell ref="A1:L1"/>
    <mergeCell ref="K24:L24"/>
    <mergeCell ref="A48:F48"/>
    <mergeCell ref="G48:L48"/>
    <mergeCell ref="G45:L45"/>
    <mergeCell ref="A47:F47"/>
    <mergeCell ref="G47:L47"/>
    <mergeCell ref="A37:F37"/>
    <mergeCell ref="G37:L37"/>
    <mergeCell ref="G36:L36"/>
    <mergeCell ref="A35:F35"/>
    <mergeCell ref="G35:L35"/>
    <mergeCell ref="G42:L42"/>
    <mergeCell ref="A49:F49"/>
    <mergeCell ref="A36:F36"/>
  </mergeCells>
  <conditionalFormatting sqref="G13:L13">
    <cfRule type="expression" priority="2" dxfId="9" stopIfTrue="1">
      <formula>"jeżeli($H$13:$M$15=""_"""</formula>
    </cfRule>
    <cfRule type="expression" priority="3" dxfId="8" stopIfTrue="1">
      <formula>NOT(ISERROR(SEARCH("_",G13)))</formula>
    </cfRule>
  </conditionalFormatting>
  <conditionalFormatting sqref="G59:L63 G65:L75">
    <cfRule type="expression" priority="1" dxfId="5" stopIfTrue="1">
      <formula>$G$58="NIE"</formula>
    </cfRule>
  </conditionalFormatting>
  <dataValidations count="16">
    <dataValidation type="list" allowBlank="1" showInputMessage="1" showErrorMessage="1" sqref="G14:L15">
      <formula1>INDIRECT(SUBSTITUTE(G13," ","_"))</formula1>
    </dataValidation>
    <dataValidation type="list" allowBlank="1" showInputMessage="1" showErrorMessage="1" sqref="G60:L60 G33:L33">
      <formula1>$K$225:$K$377</formula1>
    </dataValidation>
    <dataValidation type="list" allowBlank="1" showInputMessage="1" showErrorMessage="1" sqref="G61:L61 G34:L34">
      <formula1>$K$383:$K$388</formula1>
    </dataValidation>
    <dataValidation type="textLength" operator="lessThanOrEqual" allowBlank="1" showInputMessage="1" showErrorMessage="1" prompt="Max. 15 znaków!" error="Max. 15 znaków!" sqref="G70:L71 G43:L44 G51:L51 G49:L49">
      <formula1>15</formula1>
    </dataValidation>
    <dataValidation type="list" allowBlank="1" showInputMessage="1" showErrorMessage="1" sqref="H17">
      <formula1>"08.01.00 -,08.02.00 -,08.03.01 -,08.03.02 -,08.03.03 -,09.01.01 -,09.01.02 -,09.02.01 -,09.02.02 -,09.03.01 -,09.03.02 -"</formula1>
    </dataValidation>
    <dataValidation type="list" allowBlank="1" showInputMessage="1" showErrorMessage="1" sqref="G58:L58">
      <formula1>"TAK, NIE"</formula1>
    </dataValidation>
    <dataValidation type="list" allowBlank="1" showInputMessage="1" showErrorMessage="1" sqref="B21:C21 B22:B30 H21:H30">
      <formula1>$A$225:$A$248</formula1>
    </dataValidation>
    <dataValidation type="list" allowBlank="1" showInputMessage="1" showErrorMessage="1" sqref="L17">
      <formula1>"/ 15,/ 16"</formula1>
    </dataValidation>
    <dataValidation type="list" allowBlank="1" showInputMessage="1" showErrorMessage="1" sqref="G13:L13">
      <formula1>$A$435:$A$436</formula1>
    </dataValidation>
    <dataValidation type="textLength" operator="lessThanOrEqual" allowBlank="1" showInputMessage="1" showErrorMessage="1" prompt="Max.1000 znaków!" error="Max.1000 znaków!" sqref="G18:L18">
      <formula1>1000</formula1>
    </dataValidation>
    <dataValidation type="textLength" operator="lessThanOrEqual" allowBlank="1" showInputMessage="1" showErrorMessage="1" prompt="Max. 250 znaków!" error="Max. 250 znaków!" sqref="G32:L32 G59:L59">
      <formula1>250</formula1>
    </dataValidation>
    <dataValidation type="textLength" operator="equal" allowBlank="1" showInputMessage="1" showErrorMessage="1" prompt="Należy wpisać NIP w formacie 10 cyfrowym, nie stosując myślników, spacji i innych znaków pomiedzy cyframi. W przypadku kiedy wnioskodawca nie posiada polskiego numeru NIP maksymalny limit znaków dla tego pola wynosi 25!" sqref="G35:L35 G62:L62">
      <formula1>25</formula1>
    </dataValidation>
    <dataValidation errorStyle="warning" type="textLength" operator="lessThanOrEqual" allowBlank="1" showInputMessage="1" showErrorMessage="1" prompt="Max. 200 znaków!" error="Max. 200 znaków!" sqref="G45:L46 G72:L73 G50:L50">
      <formula1>200</formula1>
    </dataValidation>
    <dataValidation type="textLength" operator="lessThanOrEqual" allowBlank="1" showInputMessage="1" showErrorMessage="1" prompt="Max. 4 znaki!" error="Max. 4 znaki!" sqref="G75:L75">
      <formula1>4</formula1>
    </dataValidation>
    <dataValidation type="textLength" operator="equal" allowBlank="1" showInputMessage="1" showErrorMessage="1" prompt="MAX. 9 ZNAKÓW!" error="MAX. 9 znaków!" sqref="G36:L36 G63:L63">
      <formula1>9</formula1>
    </dataValidation>
    <dataValidation type="list" allowBlank="1" showInputMessage="1" showErrorMessage="1" sqref="K17">
      <formula1>"001,002,003,004,005,006"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headerFooter alignWithMargins="0">
    <oddFooter>&amp;L&amp;T           &amp;D&amp;CStrona &amp;P z &amp;N&amp;R&amp;A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249"/>
  <sheetViews>
    <sheetView zoomScalePageLayoutView="0" workbookViewId="0" topLeftCell="A1">
      <pane ySplit="4" topLeftCell="BM5" activePane="bottomLeft" state="frozen"/>
      <selection pane="topLeft" activeCell="M66" sqref="M66"/>
      <selection pane="bottomLeft" activeCell="B8" sqref="B8"/>
    </sheetView>
  </sheetViews>
  <sheetFormatPr defaultColWidth="9.140625" defaultRowHeight="12.75"/>
  <cols>
    <col min="1" max="1" width="4.421875" style="122" customWidth="1"/>
    <col min="2" max="2" width="30.140625" style="5" customWidth="1"/>
    <col min="3" max="3" width="4.8515625" style="122" customWidth="1"/>
    <col min="4" max="4" width="4.421875" style="122" customWidth="1"/>
    <col min="5" max="5" width="4.57421875" style="122" customWidth="1"/>
    <col min="6" max="6" width="4.140625" style="122" customWidth="1"/>
    <col min="7" max="7" width="3.7109375" style="122" customWidth="1"/>
    <col min="8" max="8" width="5.140625" style="122" customWidth="1"/>
    <col min="9" max="10" width="4.00390625" style="122" customWidth="1"/>
    <col min="11" max="11" width="4.140625" style="122" customWidth="1"/>
    <col min="12" max="12" width="3.57421875" style="122" customWidth="1"/>
    <col min="13" max="13" width="7.57421875" style="125" customWidth="1"/>
    <col min="14" max="14" width="8.00390625" style="0" customWidth="1"/>
    <col min="15" max="15" width="10.7109375" style="0" customWidth="1"/>
    <col min="16" max="16" width="14.140625" style="0" customWidth="1"/>
    <col min="17" max="17" width="8.00390625" style="20" customWidth="1"/>
    <col min="18" max="18" width="11.28125" style="18" customWidth="1"/>
    <col min="19" max="19" width="14.7109375" style="18" customWidth="1"/>
    <col min="20" max="20" width="8.421875" style="18" customWidth="1"/>
    <col min="21" max="21" width="9.7109375" style="18" customWidth="1"/>
    <col min="22" max="22" width="14.28125" style="18" customWidth="1"/>
    <col min="23" max="43" width="9.140625" style="18" customWidth="1"/>
  </cols>
  <sheetData>
    <row r="1" spans="1:16" ht="13.5" thickBot="1">
      <c r="A1" s="121"/>
      <c r="B1" s="36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3"/>
      <c r="N1" s="18"/>
      <c r="O1" s="18"/>
      <c r="P1" s="18"/>
    </row>
    <row r="2" spans="1:22" ht="13.5" thickBot="1">
      <c r="A2" s="243"/>
      <c r="B2" s="847" t="s">
        <v>289</v>
      </c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848"/>
      <c r="N2" s="848"/>
      <c r="O2" s="848"/>
      <c r="P2" s="848"/>
      <c r="Q2" s="849"/>
      <c r="R2" s="849"/>
      <c r="S2" s="849"/>
      <c r="T2" s="849"/>
      <c r="U2" s="849"/>
      <c r="V2" s="850"/>
    </row>
    <row r="3" spans="1:22" ht="13.5" thickBot="1">
      <c r="A3" s="244"/>
      <c r="B3" s="880"/>
      <c r="C3" s="880"/>
      <c r="D3" s="880"/>
      <c r="E3" s="880"/>
      <c r="F3" s="880"/>
      <c r="G3" s="880"/>
      <c r="H3" s="880"/>
      <c r="I3" s="880"/>
      <c r="J3" s="880"/>
      <c r="K3" s="880"/>
      <c r="L3" s="880"/>
      <c r="M3" s="880"/>
      <c r="N3" s="881">
        <f>Wnioskodawca!T19</f>
        <v>1900</v>
      </c>
      <c r="O3" s="882"/>
      <c r="P3" s="883"/>
      <c r="Q3" s="859" t="str">
        <f>IF(Wnioskodawca!U19&gt;Wnioskodawca!T19,Budżet_szczegółowy!N3+1," ")</f>
        <v> </v>
      </c>
      <c r="R3" s="860"/>
      <c r="S3" s="861"/>
      <c r="T3" s="859" t="str">
        <f>IF(Wnioskodawca!U19&gt;Budżet_szczegółowy!N3+1,Budżet_szczegółowy!N3+2," ")</f>
        <v> </v>
      </c>
      <c r="U3" s="860"/>
      <c r="V3" s="861"/>
    </row>
    <row r="4" spans="1:22" ht="114.75" thickBot="1">
      <c r="A4" s="245" t="s">
        <v>318</v>
      </c>
      <c r="B4" s="246" t="s">
        <v>290</v>
      </c>
      <c r="C4" s="247" t="s">
        <v>291</v>
      </c>
      <c r="D4" s="247" t="s">
        <v>292</v>
      </c>
      <c r="E4" s="247" t="s">
        <v>293</v>
      </c>
      <c r="F4" s="247" t="s">
        <v>294</v>
      </c>
      <c r="G4" s="247" t="s">
        <v>295</v>
      </c>
      <c r="H4" s="248" t="s">
        <v>387</v>
      </c>
      <c r="I4" s="247" t="s">
        <v>296</v>
      </c>
      <c r="J4" s="247" t="s">
        <v>297</v>
      </c>
      <c r="K4" s="247" t="s">
        <v>298</v>
      </c>
      <c r="L4" s="247" t="s">
        <v>299</v>
      </c>
      <c r="M4" s="249" t="s">
        <v>300</v>
      </c>
      <c r="N4" s="250" t="s">
        <v>301</v>
      </c>
      <c r="O4" s="251" t="s">
        <v>302</v>
      </c>
      <c r="P4" s="252" t="s">
        <v>303</v>
      </c>
      <c r="Q4" s="253" t="s">
        <v>301</v>
      </c>
      <c r="R4" s="247" t="s">
        <v>302</v>
      </c>
      <c r="S4" s="254" t="s">
        <v>303</v>
      </c>
      <c r="T4" s="253" t="s">
        <v>301</v>
      </c>
      <c r="U4" s="247" t="s">
        <v>302</v>
      </c>
      <c r="V4" s="254" t="s">
        <v>303</v>
      </c>
    </row>
    <row r="5" spans="1:22" ht="12.75">
      <c r="A5" s="255"/>
      <c r="B5" s="878" t="s">
        <v>306</v>
      </c>
      <c r="C5" s="879"/>
      <c r="D5" s="879"/>
      <c r="E5" s="879"/>
      <c r="F5" s="879"/>
      <c r="G5" s="879"/>
      <c r="H5" s="879"/>
      <c r="I5" s="879"/>
      <c r="J5" s="879"/>
      <c r="K5" s="879"/>
      <c r="L5" s="879"/>
      <c r="M5" s="879"/>
      <c r="N5" s="862">
        <f>SUM(N6+N167)</f>
        <v>0</v>
      </c>
      <c r="O5" s="863"/>
      <c r="P5" s="864"/>
      <c r="Q5" s="862">
        <f>SUM(Q6+Q167)</f>
        <v>0</v>
      </c>
      <c r="R5" s="863"/>
      <c r="S5" s="864"/>
      <c r="T5" s="862">
        <f>SUM(T6+T167)</f>
        <v>0</v>
      </c>
      <c r="U5" s="863"/>
      <c r="V5" s="864"/>
    </row>
    <row r="6" spans="1:22" ht="17.25" customHeight="1" thickBot="1">
      <c r="A6" s="256"/>
      <c r="B6" s="875" t="s">
        <v>307</v>
      </c>
      <c r="C6" s="876"/>
      <c r="D6" s="876"/>
      <c r="E6" s="876"/>
      <c r="F6" s="876"/>
      <c r="G6" s="876"/>
      <c r="H6" s="876"/>
      <c r="I6" s="876"/>
      <c r="J6" s="876"/>
      <c r="K6" s="876"/>
      <c r="L6" s="876"/>
      <c r="M6" s="876"/>
      <c r="N6" s="865">
        <f>SUM(N7+N23+N39+N55+N71+N87+N103+N119+N135+N151)</f>
        <v>0</v>
      </c>
      <c r="O6" s="866"/>
      <c r="P6" s="867"/>
      <c r="Q6" s="865">
        <f>SUM(Q7+Q23+Q39+Q55+Q71+Q87+Q103+Q119+Q135+Q151)</f>
        <v>0</v>
      </c>
      <c r="R6" s="866"/>
      <c r="S6" s="867"/>
      <c r="T6" s="865">
        <f>SUM(T7+T23+T39+T55+T71+T87+T103+T119+T135+T151)</f>
        <v>0</v>
      </c>
      <c r="U6" s="866"/>
      <c r="V6" s="867"/>
    </row>
    <row r="7" spans="1:22" ht="28.5" customHeight="1" thickBot="1">
      <c r="A7" s="257"/>
      <c r="B7" s="871" t="str">
        <f>Budżet_ogółem!B6</f>
        <v>Zadanie 1 - </v>
      </c>
      <c r="C7" s="849"/>
      <c r="D7" s="849"/>
      <c r="E7" s="849"/>
      <c r="F7" s="849"/>
      <c r="G7" s="849"/>
      <c r="H7" s="849"/>
      <c r="I7" s="849"/>
      <c r="J7" s="849"/>
      <c r="K7" s="849"/>
      <c r="L7" s="849"/>
      <c r="M7" s="850"/>
      <c r="N7" s="868">
        <f>SUM(P8:P22)</f>
        <v>0</v>
      </c>
      <c r="O7" s="877"/>
      <c r="P7" s="258"/>
      <c r="Q7" s="868">
        <f>SUM(S8:S22)</f>
        <v>0</v>
      </c>
      <c r="R7" s="869"/>
      <c r="S7" s="259"/>
      <c r="T7" s="868">
        <f>SUM(V8:V22)</f>
        <v>0</v>
      </c>
      <c r="U7" s="869"/>
      <c r="V7" s="259"/>
    </row>
    <row r="8" spans="1:22" ht="12.75">
      <c r="A8" s="260">
        <f>IF(B8&lt;&gt;"",1,"")</f>
      </c>
      <c r="B8" s="261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3"/>
      <c r="N8" s="264"/>
      <c r="O8" s="265"/>
      <c r="P8" s="266">
        <f>SUM(N8*O8)</f>
        <v>0</v>
      </c>
      <c r="Q8" s="264"/>
      <c r="R8" s="265"/>
      <c r="S8" s="267">
        <f>SUM(Q8*R8)</f>
        <v>0</v>
      </c>
      <c r="T8" s="268"/>
      <c r="U8" s="269"/>
      <c r="V8" s="266">
        <f>SUM(T8*U8)</f>
        <v>0</v>
      </c>
    </row>
    <row r="9" spans="1:22" ht="12.75">
      <c r="A9" s="270">
        <f>IF(B9&lt;&gt;"",A8+1,"")</f>
      </c>
      <c r="B9" s="26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2"/>
      <c r="N9" s="273"/>
      <c r="O9" s="235"/>
      <c r="P9" s="274">
        <f aca="true" t="shared" si="0" ref="P9:P22">SUM(N9*O9)</f>
        <v>0</v>
      </c>
      <c r="Q9" s="273"/>
      <c r="R9" s="235"/>
      <c r="S9" s="274">
        <f>SUM(Q9*R9)</f>
        <v>0</v>
      </c>
      <c r="T9" s="273"/>
      <c r="U9" s="235"/>
      <c r="V9" s="274">
        <f aca="true" t="shared" si="1" ref="V9:V22">SUM(T9*U9)</f>
        <v>0</v>
      </c>
    </row>
    <row r="10" spans="1:22" ht="12.75">
      <c r="A10" s="270">
        <f>IF(B10&lt;&gt;"",MAX($A$8:A9)+1,"")</f>
      </c>
      <c r="B10" s="26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2"/>
      <c r="N10" s="273"/>
      <c r="O10" s="235"/>
      <c r="P10" s="274">
        <f t="shared" si="0"/>
        <v>0</v>
      </c>
      <c r="Q10" s="273"/>
      <c r="R10" s="235"/>
      <c r="S10" s="274">
        <f aca="true" t="shared" si="2" ref="S10:S22">SUM(Q10*R10)</f>
        <v>0</v>
      </c>
      <c r="T10" s="273"/>
      <c r="U10" s="235"/>
      <c r="V10" s="274">
        <f t="shared" si="1"/>
        <v>0</v>
      </c>
    </row>
    <row r="11" spans="1:22" ht="12.75">
      <c r="A11" s="270">
        <f>IF(B11&lt;&gt;"",MAX($A$8:A10)+1,"")</f>
      </c>
      <c r="B11" s="26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2"/>
      <c r="N11" s="273"/>
      <c r="O11" s="235"/>
      <c r="P11" s="274">
        <f t="shared" si="0"/>
        <v>0</v>
      </c>
      <c r="Q11" s="273"/>
      <c r="R11" s="235"/>
      <c r="S11" s="274">
        <f t="shared" si="2"/>
        <v>0</v>
      </c>
      <c r="T11" s="273"/>
      <c r="U11" s="235"/>
      <c r="V11" s="274">
        <f t="shared" si="1"/>
        <v>0</v>
      </c>
    </row>
    <row r="12" spans="1:22" ht="12.75">
      <c r="A12" s="270">
        <f>IF(B12&lt;&gt;"",MAX($A$8:A11)+1,"")</f>
      </c>
      <c r="B12" s="26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2"/>
      <c r="N12" s="273"/>
      <c r="O12" s="235"/>
      <c r="P12" s="274">
        <f t="shared" si="0"/>
        <v>0</v>
      </c>
      <c r="Q12" s="273"/>
      <c r="R12" s="235"/>
      <c r="S12" s="274">
        <f t="shared" si="2"/>
        <v>0</v>
      </c>
      <c r="T12" s="273"/>
      <c r="U12" s="235"/>
      <c r="V12" s="274">
        <f t="shared" si="1"/>
        <v>0</v>
      </c>
    </row>
    <row r="13" spans="1:22" ht="12.75">
      <c r="A13" s="270">
        <f>IF(B13&lt;&gt;"",MAX($A$8:A12)+1,"")</f>
      </c>
      <c r="B13" s="26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2"/>
      <c r="N13" s="275"/>
      <c r="O13" s="276"/>
      <c r="P13" s="274">
        <f t="shared" si="0"/>
        <v>0</v>
      </c>
      <c r="Q13" s="273"/>
      <c r="R13" s="235"/>
      <c r="S13" s="274">
        <f t="shared" si="2"/>
        <v>0</v>
      </c>
      <c r="T13" s="273"/>
      <c r="U13" s="235"/>
      <c r="V13" s="274">
        <f t="shared" si="1"/>
        <v>0</v>
      </c>
    </row>
    <row r="14" spans="1:22" ht="12.75">
      <c r="A14" s="270">
        <f>IF(B14&lt;&gt;"",MAX($A$8:A13)+1,"")</f>
      </c>
      <c r="B14" s="26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2"/>
      <c r="N14" s="273"/>
      <c r="O14" s="235"/>
      <c r="P14" s="274">
        <f t="shared" si="0"/>
        <v>0</v>
      </c>
      <c r="Q14" s="273"/>
      <c r="R14" s="235"/>
      <c r="S14" s="274">
        <f t="shared" si="2"/>
        <v>0</v>
      </c>
      <c r="T14" s="273"/>
      <c r="U14" s="235"/>
      <c r="V14" s="274">
        <f t="shared" si="1"/>
        <v>0</v>
      </c>
    </row>
    <row r="15" spans="1:22" ht="12.75">
      <c r="A15" s="270">
        <f>IF(B15&lt;&gt;"",MAX($A$8:A14)+1,"")</f>
      </c>
      <c r="B15" s="26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2"/>
      <c r="N15" s="273"/>
      <c r="O15" s="235"/>
      <c r="P15" s="274">
        <f t="shared" si="0"/>
        <v>0</v>
      </c>
      <c r="Q15" s="273"/>
      <c r="R15" s="235"/>
      <c r="S15" s="274">
        <f t="shared" si="2"/>
        <v>0</v>
      </c>
      <c r="T15" s="273"/>
      <c r="U15" s="235"/>
      <c r="V15" s="274">
        <f t="shared" si="1"/>
        <v>0</v>
      </c>
    </row>
    <row r="16" spans="1:22" ht="12.75">
      <c r="A16" s="270">
        <f>IF(B16&lt;&gt;"",MAX($A$8:A15)+1,"")</f>
      </c>
      <c r="B16" s="26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2"/>
      <c r="N16" s="273"/>
      <c r="O16" s="235"/>
      <c r="P16" s="274">
        <f t="shared" si="0"/>
        <v>0</v>
      </c>
      <c r="Q16" s="273"/>
      <c r="R16" s="235"/>
      <c r="S16" s="274">
        <f t="shared" si="2"/>
        <v>0</v>
      </c>
      <c r="T16" s="273"/>
      <c r="U16" s="235"/>
      <c r="V16" s="274">
        <f t="shared" si="1"/>
        <v>0</v>
      </c>
    </row>
    <row r="17" spans="1:22" ht="12.75">
      <c r="A17" s="270">
        <f>IF(B17&lt;&gt;"",MAX($A$8:A16)+1,"")</f>
      </c>
      <c r="B17" s="261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2"/>
      <c r="N17" s="273"/>
      <c r="O17" s="235"/>
      <c r="P17" s="274">
        <f t="shared" si="0"/>
        <v>0</v>
      </c>
      <c r="Q17" s="273"/>
      <c r="R17" s="235"/>
      <c r="S17" s="274">
        <f t="shared" si="2"/>
        <v>0</v>
      </c>
      <c r="T17" s="273"/>
      <c r="U17" s="235"/>
      <c r="V17" s="274">
        <f t="shared" si="1"/>
        <v>0</v>
      </c>
    </row>
    <row r="18" spans="1:22" ht="12.75">
      <c r="A18" s="270">
        <f>IF(B18&lt;&gt;"",MAX($A$8:A17)+1,"")</f>
      </c>
      <c r="B18" s="26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2"/>
      <c r="N18" s="273"/>
      <c r="O18" s="235"/>
      <c r="P18" s="274">
        <f t="shared" si="0"/>
        <v>0</v>
      </c>
      <c r="Q18" s="273"/>
      <c r="R18" s="235"/>
      <c r="S18" s="274">
        <f t="shared" si="2"/>
        <v>0</v>
      </c>
      <c r="T18" s="273"/>
      <c r="U18" s="235"/>
      <c r="V18" s="274">
        <f t="shared" si="1"/>
        <v>0</v>
      </c>
    </row>
    <row r="19" spans="1:22" ht="12.75">
      <c r="A19" s="270">
        <f>IF(B19&lt;&gt;"",MAX($A$8:A18)+1,"")</f>
      </c>
      <c r="B19" s="26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2"/>
      <c r="N19" s="273"/>
      <c r="O19" s="235"/>
      <c r="P19" s="274">
        <f t="shared" si="0"/>
        <v>0</v>
      </c>
      <c r="Q19" s="273"/>
      <c r="R19" s="235"/>
      <c r="S19" s="274">
        <f t="shared" si="2"/>
        <v>0</v>
      </c>
      <c r="T19" s="273"/>
      <c r="U19" s="235"/>
      <c r="V19" s="274">
        <f t="shared" si="1"/>
        <v>0</v>
      </c>
    </row>
    <row r="20" spans="1:22" ht="12.75">
      <c r="A20" s="270">
        <f>IF(B20&lt;&gt;"",MAX($A$8:A19)+1,"")</f>
      </c>
      <c r="B20" s="26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2"/>
      <c r="N20" s="273"/>
      <c r="O20" s="235"/>
      <c r="P20" s="274">
        <f t="shared" si="0"/>
        <v>0</v>
      </c>
      <c r="Q20" s="273"/>
      <c r="R20" s="235"/>
      <c r="S20" s="274">
        <f t="shared" si="2"/>
        <v>0</v>
      </c>
      <c r="T20" s="273"/>
      <c r="U20" s="235"/>
      <c r="V20" s="274">
        <f t="shared" si="1"/>
        <v>0</v>
      </c>
    </row>
    <row r="21" spans="1:22" ht="12.75">
      <c r="A21" s="270">
        <f>IF(B21&lt;&gt;"",MAX($A$8:A20)+1,"")</f>
      </c>
      <c r="B21" s="26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2"/>
      <c r="N21" s="273"/>
      <c r="O21" s="235"/>
      <c r="P21" s="274">
        <f t="shared" si="0"/>
        <v>0</v>
      </c>
      <c r="Q21" s="273"/>
      <c r="R21" s="235"/>
      <c r="S21" s="274">
        <f t="shared" si="2"/>
        <v>0</v>
      </c>
      <c r="T21" s="273"/>
      <c r="U21" s="235"/>
      <c r="V21" s="274">
        <f t="shared" si="1"/>
        <v>0</v>
      </c>
    </row>
    <row r="22" spans="1:22" ht="13.5" thickBot="1">
      <c r="A22" s="277">
        <f>IF(B22&lt;&gt;"",MAX($A$8:A21)+1,"")</f>
      </c>
      <c r="B22" s="278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80"/>
      <c r="N22" s="273"/>
      <c r="O22" s="235"/>
      <c r="P22" s="281">
        <f t="shared" si="0"/>
        <v>0</v>
      </c>
      <c r="Q22" s="282"/>
      <c r="R22" s="283"/>
      <c r="S22" s="284">
        <f t="shared" si="2"/>
        <v>0</v>
      </c>
      <c r="T22" s="285"/>
      <c r="U22" s="286"/>
      <c r="V22" s="281">
        <f t="shared" si="1"/>
        <v>0</v>
      </c>
    </row>
    <row r="23" spans="1:22" ht="28.5" customHeight="1" thickBot="1">
      <c r="A23" s="257"/>
      <c r="B23" s="871" t="str">
        <f>Budżet_ogółem!B7</f>
        <v>Zadanie 2 - </v>
      </c>
      <c r="C23" s="849"/>
      <c r="D23" s="849"/>
      <c r="E23" s="849"/>
      <c r="F23" s="849"/>
      <c r="G23" s="849"/>
      <c r="H23" s="849"/>
      <c r="I23" s="849"/>
      <c r="J23" s="849"/>
      <c r="K23" s="849"/>
      <c r="L23" s="849"/>
      <c r="M23" s="850"/>
      <c r="N23" s="851">
        <f>SUM(P24:P38)</f>
        <v>0</v>
      </c>
      <c r="O23" s="852"/>
      <c r="P23" s="287"/>
      <c r="Q23" s="851">
        <f>SUM(S24:S38)</f>
        <v>0</v>
      </c>
      <c r="R23" s="852"/>
      <c r="S23" s="287"/>
      <c r="T23" s="851">
        <f>SUM(V24:V38)</f>
        <v>0</v>
      </c>
      <c r="U23" s="852"/>
      <c r="V23" s="287"/>
    </row>
    <row r="24" spans="1:22" ht="12.75">
      <c r="A24" s="260">
        <f>IF(B24&lt;&gt;"",MAX($A$8:A23)+1,"")</f>
      </c>
      <c r="B24" s="26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88"/>
      <c r="N24" s="282"/>
      <c r="O24" s="283"/>
      <c r="P24" s="267">
        <f>SUM(N24*O24)</f>
        <v>0</v>
      </c>
      <c r="Q24" s="264"/>
      <c r="R24" s="265"/>
      <c r="S24" s="267">
        <f>SUM(Q24*R24)</f>
        <v>0</v>
      </c>
      <c r="T24" s="264"/>
      <c r="U24" s="265"/>
      <c r="V24" s="267">
        <f>SUM(T24*U24)</f>
        <v>0</v>
      </c>
    </row>
    <row r="25" spans="1:22" ht="12.75">
      <c r="A25" s="270">
        <f>IF(B25&lt;&gt;"",MAX($A$8:A24)+1,"")</f>
      </c>
      <c r="B25" s="261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72"/>
      <c r="N25" s="282"/>
      <c r="O25" s="283"/>
      <c r="P25" s="274">
        <f aca="true" t="shared" si="3" ref="P25:P38">SUM(N25*O25)</f>
        <v>0</v>
      </c>
      <c r="Q25" s="273"/>
      <c r="R25" s="235"/>
      <c r="S25" s="274">
        <f>SUM(Q25*R25)</f>
        <v>0</v>
      </c>
      <c r="T25" s="273"/>
      <c r="U25" s="235"/>
      <c r="V25" s="274">
        <f aca="true" t="shared" si="4" ref="V25:V38">SUM(T25*U25)</f>
        <v>0</v>
      </c>
    </row>
    <row r="26" spans="1:22" ht="12.75">
      <c r="A26" s="270">
        <f>IF(B26&lt;&gt;"",MAX($A$8:A25)+1,"")</f>
      </c>
      <c r="B26" s="261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72"/>
      <c r="N26" s="282"/>
      <c r="O26" s="283"/>
      <c r="P26" s="274">
        <f t="shared" si="3"/>
        <v>0</v>
      </c>
      <c r="Q26" s="282"/>
      <c r="R26" s="283"/>
      <c r="S26" s="274">
        <f aca="true" t="shared" si="5" ref="S26:S38">SUM(Q26*R26)</f>
        <v>0</v>
      </c>
      <c r="T26" s="282"/>
      <c r="U26" s="283"/>
      <c r="V26" s="274">
        <f t="shared" si="4"/>
        <v>0</v>
      </c>
    </row>
    <row r="27" spans="1:22" ht="12.75">
      <c r="A27" s="270">
        <f>IF(B27&lt;&gt;"",MAX($A$8:A26)+1,"")</f>
      </c>
      <c r="B27" s="261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72"/>
      <c r="N27" s="282"/>
      <c r="O27" s="283"/>
      <c r="P27" s="274">
        <f t="shared" si="3"/>
        <v>0</v>
      </c>
      <c r="Q27" s="282"/>
      <c r="R27" s="283"/>
      <c r="S27" s="274">
        <f t="shared" si="5"/>
        <v>0</v>
      </c>
      <c r="T27" s="282"/>
      <c r="U27" s="283"/>
      <c r="V27" s="274">
        <f t="shared" si="4"/>
        <v>0</v>
      </c>
    </row>
    <row r="28" spans="1:22" ht="12.75">
      <c r="A28" s="270">
        <f>IF(B28&lt;&gt;"",MAX($A$8:A27)+1,"")</f>
      </c>
      <c r="B28" s="261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72"/>
      <c r="N28" s="282"/>
      <c r="O28" s="283"/>
      <c r="P28" s="274">
        <f t="shared" si="3"/>
        <v>0</v>
      </c>
      <c r="Q28" s="282"/>
      <c r="R28" s="283"/>
      <c r="S28" s="274">
        <f t="shared" si="5"/>
        <v>0</v>
      </c>
      <c r="T28" s="282"/>
      <c r="U28" s="283"/>
      <c r="V28" s="274">
        <f t="shared" si="4"/>
        <v>0</v>
      </c>
    </row>
    <row r="29" spans="1:22" ht="12.75">
      <c r="A29" s="270">
        <f>IF(B29&lt;&gt;"",MAX($A$8:A28)+1,"")</f>
      </c>
      <c r="B29" s="290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72"/>
      <c r="N29" s="273"/>
      <c r="O29" s="235"/>
      <c r="P29" s="274">
        <f t="shared" si="3"/>
        <v>0</v>
      </c>
      <c r="Q29" s="273"/>
      <c r="R29" s="235"/>
      <c r="S29" s="274">
        <f t="shared" si="5"/>
        <v>0</v>
      </c>
      <c r="T29" s="273"/>
      <c r="U29" s="235"/>
      <c r="V29" s="274">
        <f t="shared" si="4"/>
        <v>0</v>
      </c>
    </row>
    <row r="30" spans="1:22" ht="12.75">
      <c r="A30" s="270">
        <f>IF(B30&lt;&gt;"",MAX($A$8:A29)+1,"")</f>
      </c>
      <c r="B30" s="290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72"/>
      <c r="N30" s="273"/>
      <c r="O30" s="235"/>
      <c r="P30" s="274">
        <f t="shared" si="3"/>
        <v>0</v>
      </c>
      <c r="Q30" s="273"/>
      <c r="R30" s="235"/>
      <c r="S30" s="274">
        <f t="shared" si="5"/>
        <v>0</v>
      </c>
      <c r="T30" s="273"/>
      <c r="U30" s="235"/>
      <c r="V30" s="274">
        <f t="shared" si="4"/>
        <v>0</v>
      </c>
    </row>
    <row r="31" spans="1:22" ht="12.75">
      <c r="A31" s="270">
        <f>IF(B31&lt;&gt;"",MAX($A$8:A30)+1,"")</f>
      </c>
      <c r="B31" s="290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72"/>
      <c r="N31" s="273"/>
      <c r="O31" s="235"/>
      <c r="P31" s="274">
        <f t="shared" si="3"/>
        <v>0</v>
      </c>
      <c r="Q31" s="273"/>
      <c r="R31" s="235"/>
      <c r="S31" s="274">
        <f t="shared" si="5"/>
        <v>0</v>
      </c>
      <c r="T31" s="273"/>
      <c r="U31" s="235"/>
      <c r="V31" s="274">
        <f t="shared" si="4"/>
        <v>0</v>
      </c>
    </row>
    <row r="32" spans="1:22" ht="12.75">
      <c r="A32" s="270">
        <f>IF(B32&lt;&gt;"",MAX($A$8:A31)+1,"")</f>
      </c>
      <c r="B32" s="290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72"/>
      <c r="N32" s="273"/>
      <c r="O32" s="235"/>
      <c r="P32" s="274">
        <f t="shared" si="3"/>
        <v>0</v>
      </c>
      <c r="Q32" s="273"/>
      <c r="R32" s="235"/>
      <c r="S32" s="274">
        <f t="shared" si="5"/>
        <v>0</v>
      </c>
      <c r="T32" s="273"/>
      <c r="U32" s="235"/>
      <c r="V32" s="274">
        <f t="shared" si="4"/>
        <v>0</v>
      </c>
    </row>
    <row r="33" spans="1:22" ht="12.75">
      <c r="A33" s="270">
        <f>IF(B33&lt;&gt;"",MAX($A$8:A32)+1,"")</f>
      </c>
      <c r="B33" s="290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72"/>
      <c r="N33" s="273"/>
      <c r="O33" s="235"/>
      <c r="P33" s="274">
        <f t="shared" si="3"/>
        <v>0</v>
      </c>
      <c r="Q33" s="273"/>
      <c r="R33" s="235"/>
      <c r="S33" s="274">
        <f t="shared" si="5"/>
        <v>0</v>
      </c>
      <c r="T33" s="273"/>
      <c r="U33" s="235"/>
      <c r="V33" s="274">
        <f t="shared" si="4"/>
        <v>0</v>
      </c>
    </row>
    <row r="34" spans="1:22" ht="12.75">
      <c r="A34" s="270">
        <f>IF(B34&lt;&gt;"",MAX($A$8:A33)+1,"")</f>
      </c>
      <c r="B34" s="290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72"/>
      <c r="N34" s="273"/>
      <c r="O34" s="235"/>
      <c r="P34" s="274">
        <f t="shared" si="3"/>
        <v>0</v>
      </c>
      <c r="Q34" s="273"/>
      <c r="R34" s="235"/>
      <c r="S34" s="274">
        <f t="shared" si="5"/>
        <v>0</v>
      </c>
      <c r="T34" s="273"/>
      <c r="U34" s="235"/>
      <c r="V34" s="274">
        <f t="shared" si="4"/>
        <v>0</v>
      </c>
    </row>
    <row r="35" spans="1:22" ht="12.75">
      <c r="A35" s="270">
        <f>IF(B35&lt;&gt;"",MAX($A$8:A34)+1,"")</f>
      </c>
      <c r="B35" s="290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72"/>
      <c r="N35" s="273"/>
      <c r="O35" s="235"/>
      <c r="P35" s="274">
        <f t="shared" si="3"/>
        <v>0</v>
      </c>
      <c r="Q35" s="273"/>
      <c r="R35" s="235"/>
      <c r="S35" s="274">
        <f t="shared" si="5"/>
        <v>0</v>
      </c>
      <c r="T35" s="273"/>
      <c r="U35" s="235"/>
      <c r="V35" s="274">
        <f t="shared" si="4"/>
        <v>0</v>
      </c>
    </row>
    <row r="36" spans="1:22" ht="12.75">
      <c r="A36" s="270">
        <f>IF(B36&lt;&gt;"",MAX($A$8:A35)+1,"")</f>
      </c>
      <c r="B36" s="290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72"/>
      <c r="N36" s="273"/>
      <c r="O36" s="235"/>
      <c r="P36" s="274">
        <f t="shared" si="3"/>
        <v>0</v>
      </c>
      <c r="Q36" s="273"/>
      <c r="R36" s="235"/>
      <c r="S36" s="274">
        <f t="shared" si="5"/>
        <v>0</v>
      </c>
      <c r="T36" s="273"/>
      <c r="U36" s="235"/>
      <c r="V36" s="274">
        <f t="shared" si="4"/>
        <v>0</v>
      </c>
    </row>
    <row r="37" spans="1:22" ht="12.75">
      <c r="A37" s="270">
        <f>IF(B37&lt;&gt;"",MAX($A$8:A36)+1,"")</f>
      </c>
      <c r="B37" s="290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72"/>
      <c r="N37" s="273"/>
      <c r="O37" s="235"/>
      <c r="P37" s="274">
        <f t="shared" si="3"/>
        <v>0</v>
      </c>
      <c r="Q37" s="273"/>
      <c r="R37" s="235"/>
      <c r="S37" s="274">
        <f t="shared" si="5"/>
        <v>0</v>
      </c>
      <c r="T37" s="273"/>
      <c r="U37" s="235"/>
      <c r="V37" s="274">
        <f t="shared" si="4"/>
        <v>0</v>
      </c>
    </row>
    <row r="38" spans="1:22" ht="13.5" thickBot="1">
      <c r="A38" s="270">
        <f>IF(B38&lt;&gt;"",MAX($A$8:A37)+1,"")</f>
      </c>
      <c r="B38" s="291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3"/>
      <c r="N38" s="282"/>
      <c r="O38" s="283"/>
      <c r="P38" s="284">
        <f t="shared" si="3"/>
        <v>0</v>
      </c>
      <c r="Q38" s="282"/>
      <c r="R38" s="283"/>
      <c r="S38" s="284">
        <f t="shared" si="5"/>
        <v>0</v>
      </c>
      <c r="T38" s="282"/>
      <c r="U38" s="283"/>
      <c r="V38" s="284">
        <f t="shared" si="4"/>
        <v>0</v>
      </c>
    </row>
    <row r="39" spans="1:22" ht="28.5" customHeight="1" thickBot="1">
      <c r="A39" s="270"/>
      <c r="B39" s="871" t="str">
        <f>Budżet_ogółem!B8</f>
        <v>Zadanie 3 - </v>
      </c>
      <c r="C39" s="849"/>
      <c r="D39" s="849"/>
      <c r="E39" s="849"/>
      <c r="F39" s="849"/>
      <c r="G39" s="849"/>
      <c r="H39" s="849"/>
      <c r="I39" s="849"/>
      <c r="J39" s="849"/>
      <c r="K39" s="849"/>
      <c r="L39" s="849"/>
      <c r="M39" s="850"/>
      <c r="N39" s="851">
        <f>SUM(P40:P54)</f>
        <v>0</v>
      </c>
      <c r="O39" s="852"/>
      <c r="P39" s="287"/>
      <c r="Q39" s="851">
        <f>SUM(S40:S54)</f>
        <v>0</v>
      </c>
      <c r="R39" s="852"/>
      <c r="S39" s="287"/>
      <c r="T39" s="851">
        <f>SUM(V40:V54)</f>
        <v>0</v>
      </c>
      <c r="U39" s="852"/>
      <c r="V39" s="287"/>
    </row>
    <row r="40" spans="1:22" ht="12.75">
      <c r="A40" s="270">
        <f>IF(B40&lt;&gt;"",MAX($A$8:A39)+1,"")</f>
      </c>
      <c r="B40" s="261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94"/>
      <c r="N40" s="264"/>
      <c r="O40" s="265"/>
      <c r="P40" s="267">
        <f>SUM(N40*O40)</f>
        <v>0</v>
      </c>
      <c r="Q40" s="264"/>
      <c r="R40" s="265"/>
      <c r="S40" s="267">
        <f>SUM(Q40*R40)</f>
        <v>0</v>
      </c>
      <c r="T40" s="264"/>
      <c r="U40" s="265"/>
      <c r="V40" s="267">
        <f>SUM(T40*U40)</f>
        <v>0</v>
      </c>
    </row>
    <row r="41" spans="1:22" ht="12.75">
      <c r="A41" s="270">
        <f>IF(B41&lt;&gt;"",MAX($A$8:A40)+1,"")</f>
      </c>
      <c r="B41" s="261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72"/>
      <c r="N41" s="273"/>
      <c r="O41" s="235"/>
      <c r="P41" s="274">
        <f aca="true" t="shared" si="6" ref="P41:P54">SUM(N41*O41)</f>
        <v>0</v>
      </c>
      <c r="Q41" s="273"/>
      <c r="R41" s="235"/>
      <c r="S41" s="274">
        <f aca="true" t="shared" si="7" ref="S41:S54">SUM(Q41*R41)</f>
        <v>0</v>
      </c>
      <c r="T41" s="273"/>
      <c r="U41" s="235"/>
      <c r="V41" s="274">
        <f aca="true" t="shared" si="8" ref="V41:V54">SUM(T41*U41)</f>
        <v>0</v>
      </c>
    </row>
    <row r="42" spans="1:22" ht="12.75">
      <c r="A42" s="270">
        <f>IF(B42&lt;&gt;"",MAX($A$8:A41)+1,"")</f>
      </c>
      <c r="B42" s="261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72"/>
      <c r="N42" s="273"/>
      <c r="O42" s="235"/>
      <c r="P42" s="274">
        <f t="shared" si="6"/>
        <v>0</v>
      </c>
      <c r="Q42" s="273"/>
      <c r="R42" s="235"/>
      <c r="S42" s="274">
        <f t="shared" si="7"/>
        <v>0</v>
      </c>
      <c r="T42" s="273"/>
      <c r="U42" s="235"/>
      <c r="V42" s="274">
        <f t="shared" si="8"/>
        <v>0</v>
      </c>
    </row>
    <row r="43" spans="1:22" ht="12.75">
      <c r="A43" s="270">
        <f>IF(B43&lt;&gt;"",MAX($A$8:A42)+1,"")</f>
      </c>
      <c r="B43" s="290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72"/>
      <c r="N43" s="273"/>
      <c r="O43" s="235"/>
      <c r="P43" s="274">
        <f t="shared" si="6"/>
        <v>0</v>
      </c>
      <c r="Q43" s="273"/>
      <c r="R43" s="235"/>
      <c r="S43" s="274">
        <f t="shared" si="7"/>
        <v>0</v>
      </c>
      <c r="T43" s="273"/>
      <c r="U43" s="235"/>
      <c r="V43" s="274">
        <f t="shared" si="8"/>
        <v>0</v>
      </c>
    </row>
    <row r="44" spans="1:22" ht="12.75">
      <c r="A44" s="270">
        <f>IF(B44&lt;&gt;"",MAX($A$8:A43)+1,"")</f>
      </c>
      <c r="B44" s="290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72"/>
      <c r="N44" s="273"/>
      <c r="O44" s="235"/>
      <c r="P44" s="274">
        <f t="shared" si="6"/>
        <v>0</v>
      </c>
      <c r="Q44" s="273"/>
      <c r="R44" s="235"/>
      <c r="S44" s="274">
        <f t="shared" si="7"/>
        <v>0</v>
      </c>
      <c r="T44" s="273"/>
      <c r="U44" s="235"/>
      <c r="V44" s="274">
        <f t="shared" si="8"/>
        <v>0</v>
      </c>
    </row>
    <row r="45" spans="1:22" ht="12.75">
      <c r="A45" s="270">
        <f>IF(B45&lt;&gt;"",MAX($A$8:A44)+1,"")</f>
      </c>
      <c r="B45" s="290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72"/>
      <c r="N45" s="273"/>
      <c r="O45" s="235"/>
      <c r="P45" s="274">
        <f t="shared" si="6"/>
        <v>0</v>
      </c>
      <c r="Q45" s="273"/>
      <c r="R45" s="235"/>
      <c r="S45" s="274">
        <f t="shared" si="7"/>
        <v>0</v>
      </c>
      <c r="T45" s="273"/>
      <c r="U45" s="235"/>
      <c r="V45" s="274">
        <f t="shared" si="8"/>
        <v>0</v>
      </c>
    </row>
    <row r="46" spans="1:22" ht="12.75">
      <c r="A46" s="270">
        <f>IF(B46&lt;&gt;"",MAX($A$8:A45)+1,"")</f>
      </c>
      <c r="B46" s="290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72"/>
      <c r="N46" s="273"/>
      <c r="O46" s="235"/>
      <c r="P46" s="274">
        <f t="shared" si="6"/>
        <v>0</v>
      </c>
      <c r="Q46" s="273"/>
      <c r="R46" s="235"/>
      <c r="S46" s="274">
        <f t="shared" si="7"/>
        <v>0</v>
      </c>
      <c r="T46" s="273"/>
      <c r="U46" s="235"/>
      <c r="V46" s="274">
        <f t="shared" si="8"/>
        <v>0</v>
      </c>
    </row>
    <row r="47" spans="1:22" ht="12.75">
      <c r="A47" s="270">
        <f>IF(B47&lt;&gt;"",MAX($A$8:A46)+1,"")</f>
      </c>
      <c r="B47" s="290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72"/>
      <c r="N47" s="273"/>
      <c r="O47" s="235"/>
      <c r="P47" s="274">
        <f t="shared" si="6"/>
        <v>0</v>
      </c>
      <c r="Q47" s="273"/>
      <c r="R47" s="235"/>
      <c r="S47" s="274">
        <f t="shared" si="7"/>
        <v>0</v>
      </c>
      <c r="T47" s="273"/>
      <c r="U47" s="235"/>
      <c r="V47" s="274">
        <f t="shared" si="8"/>
        <v>0</v>
      </c>
    </row>
    <row r="48" spans="1:22" ht="12.75">
      <c r="A48" s="270">
        <f>IF(B48&lt;&gt;"",MAX($A$8:A47)+1,"")</f>
      </c>
      <c r="B48" s="290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72"/>
      <c r="N48" s="273"/>
      <c r="O48" s="235"/>
      <c r="P48" s="274">
        <f t="shared" si="6"/>
        <v>0</v>
      </c>
      <c r="Q48" s="273"/>
      <c r="R48" s="235"/>
      <c r="S48" s="274">
        <f t="shared" si="7"/>
        <v>0</v>
      </c>
      <c r="T48" s="273"/>
      <c r="U48" s="235"/>
      <c r="V48" s="274">
        <f t="shared" si="8"/>
        <v>0</v>
      </c>
    </row>
    <row r="49" spans="1:22" ht="12.75">
      <c r="A49" s="270">
        <f>IF(B49&lt;&gt;"",MAX($A$8:A48)+1,"")</f>
      </c>
      <c r="B49" s="290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72"/>
      <c r="N49" s="273"/>
      <c r="O49" s="235"/>
      <c r="P49" s="274">
        <f t="shared" si="6"/>
        <v>0</v>
      </c>
      <c r="Q49" s="273"/>
      <c r="R49" s="235"/>
      <c r="S49" s="274">
        <f t="shared" si="7"/>
        <v>0</v>
      </c>
      <c r="T49" s="273"/>
      <c r="U49" s="235"/>
      <c r="V49" s="274">
        <f t="shared" si="8"/>
        <v>0</v>
      </c>
    </row>
    <row r="50" spans="1:22" ht="12.75">
      <c r="A50" s="270">
        <f>IF(B50&lt;&gt;"",MAX($A$8:A49)+1,"")</f>
      </c>
      <c r="B50" s="290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72"/>
      <c r="N50" s="273"/>
      <c r="O50" s="235"/>
      <c r="P50" s="274">
        <f t="shared" si="6"/>
        <v>0</v>
      </c>
      <c r="Q50" s="273"/>
      <c r="R50" s="235"/>
      <c r="S50" s="274">
        <f t="shared" si="7"/>
        <v>0</v>
      </c>
      <c r="T50" s="273"/>
      <c r="U50" s="235"/>
      <c r="V50" s="274">
        <f t="shared" si="8"/>
        <v>0</v>
      </c>
    </row>
    <row r="51" spans="1:22" ht="12.75">
      <c r="A51" s="270">
        <f>IF(B51&lt;&gt;"",MAX($A$8:A50)+1,"")</f>
      </c>
      <c r="B51" s="290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72"/>
      <c r="N51" s="273"/>
      <c r="O51" s="235"/>
      <c r="P51" s="274">
        <f t="shared" si="6"/>
        <v>0</v>
      </c>
      <c r="Q51" s="273"/>
      <c r="R51" s="235"/>
      <c r="S51" s="274">
        <f t="shared" si="7"/>
        <v>0</v>
      </c>
      <c r="T51" s="273"/>
      <c r="U51" s="235"/>
      <c r="V51" s="274">
        <f t="shared" si="8"/>
        <v>0</v>
      </c>
    </row>
    <row r="52" spans="1:22" ht="12.75">
      <c r="A52" s="270">
        <f>IF(B52&lt;&gt;"",MAX($A$8:A51)+1,"")</f>
      </c>
      <c r="B52" s="290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72"/>
      <c r="N52" s="273"/>
      <c r="O52" s="235"/>
      <c r="P52" s="274">
        <f t="shared" si="6"/>
        <v>0</v>
      </c>
      <c r="Q52" s="273"/>
      <c r="R52" s="235"/>
      <c r="S52" s="274">
        <f t="shared" si="7"/>
        <v>0</v>
      </c>
      <c r="T52" s="273"/>
      <c r="U52" s="235"/>
      <c r="V52" s="274">
        <f t="shared" si="8"/>
        <v>0</v>
      </c>
    </row>
    <row r="53" spans="1:22" ht="12.75">
      <c r="A53" s="270">
        <f>IF(B53&lt;&gt;"",MAX($A$8:A52)+1,"")</f>
      </c>
      <c r="B53" s="290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72"/>
      <c r="N53" s="273"/>
      <c r="O53" s="235"/>
      <c r="P53" s="274">
        <f t="shared" si="6"/>
        <v>0</v>
      </c>
      <c r="Q53" s="273"/>
      <c r="R53" s="235"/>
      <c r="S53" s="274">
        <f t="shared" si="7"/>
        <v>0</v>
      </c>
      <c r="T53" s="273"/>
      <c r="U53" s="235"/>
      <c r="V53" s="274">
        <f t="shared" si="8"/>
        <v>0</v>
      </c>
    </row>
    <row r="54" spans="1:22" ht="13.5" thickBot="1">
      <c r="A54" s="270">
        <f>IF(B54&lt;&gt;"",MAX($A$8:A53)+1,"")</f>
      </c>
      <c r="B54" s="291"/>
      <c r="C54" s="289"/>
      <c r="D54" s="292"/>
      <c r="E54" s="292"/>
      <c r="F54" s="292"/>
      <c r="G54" s="292"/>
      <c r="H54" s="292"/>
      <c r="I54" s="292"/>
      <c r="J54" s="292"/>
      <c r="K54" s="292"/>
      <c r="L54" s="292"/>
      <c r="M54" s="293"/>
      <c r="N54" s="282"/>
      <c r="O54" s="283"/>
      <c r="P54" s="284">
        <f t="shared" si="6"/>
        <v>0</v>
      </c>
      <c r="Q54" s="282"/>
      <c r="R54" s="283"/>
      <c r="S54" s="284">
        <f t="shared" si="7"/>
        <v>0</v>
      </c>
      <c r="T54" s="282"/>
      <c r="U54" s="283"/>
      <c r="V54" s="284">
        <f t="shared" si="8"/>
        <v>0</v>
      </c>
    </row>
    <row r="55" spans="1:22" ht="28.5" customHeight="1" thickBot="1">
      <c r="A55" s="270"/>
      <c r="B55" s="871" t="str">
        <f>Budżet_ogółem!B9</f>
        <v>Zadanie 4 -</v>
      </c>
      <c r="C55" s="849"/>
      <c r="D55" s="849"/>
      <c r="E55" s="849"/>
      <c r="F55" s="849"/>
      <c r="G55" s="849"/>
      <c r="H55" s="849"/>
      <c r="I55" s="849"/>
      <c r="J55" s="849"/>
      <c r="K55" s="849"/>
      <c r="L55" s="849"/>
      <c r="M55" s="850"/>
      <c r="N55" s="851">
        <f>SUM(P56:P70)</f>
        <v>0</v>
      </c>
      <c r="O55" s="852"/>
      <c r="P55" s="287"/>
      <c r="Q55" s="851">
        <f>SUM(S56:S70)</f>
        <v>0</v>
      </c>
      <c r="R55" s="852"/>
      <c r="S55" s="287"/>
      <c r="T55" s="851">
        <f>SUM(V56:V70)</f>
        <v>0</v>
      </c>
      <c r="U55" s="852"/>
      <c r="V55" s="287"/>
    </row>
    <row r="56" spans="1:22" ht="12.75">
      <c r="A56" s="270">
        <f>IF(B56&lt;&gt;"",MAX($A$8:A55)+1,"")</f>
      </c>
      <c r="B56" s="261"/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94"/>
      <c r="N56" s="264"/>
      <c r="O56" s="265"/>
      <c r="P56" s="267">
        <f>SUM(N56*O56)</f>
        <v>0</v>
      </c>
      <c r="Q56" s="264"/>
      <c r="R56" s="265"/>
      <c r="S56" s="267">
        <f>SUM(Q56*R56)</f>
        <v>0</v>
      </c>
      <c r="T56" s="264"/>
      <c r="U56" s="265"/>
      <c r="V56" s="267">
        <f>SUM(T56*U56)</f>
        <v>0</v>
      </c>
    </row>
    <row r="57" spans="1:22" ht="12.75">
      <c r="A57" s="270">
        <f>IF(B57&lt;&gt;"",MAX($A$8:A56)+1,"")</f>
      </c>
      <c r="B57" s="290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72"/>
      <c r="N57" s="273"/>
      <c r="O57" s="235"/>
      <c r="P57" s="274">
        <f aca="true" t="shared" si="9" ref="P57:P70">SUM(N57*O57)</f>
        <v>0</v>
      </c>
      <c r="Q57" s="273"/>
      <c r="R57" s="235"/>
      <c r="S57" s="274">
        <f aca="true" t="shared" si="10" ref="S57:S70">SUM(Q57*R57)</f>
        <v>0</v>
      </c>
      <c r="T57" s="273"/>
      <c r="U57" s="235"/>
      <c r="V57" s="274">
        <f aca="true" t="shared" si="11" ref="V57:V70">SUM(T57*U57)</f>
        <v>0</v>
      </c>
    </row>
    <row r="58" spans="1:22" ht="12.75">
      <c r="A58" s="270">
        <f>IF(B58&lt;&gt;"",MAX($A$8:A57)+1,"")</f>
      </c>
      <c r="B58" s="290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72"/>
      <c r="N58" s="273"/>
      <c r="O58" s="235"/>
      <c r="P58" s="274">
        <f t="shared" si="9"/>
        <v>0</v>
      </c>
      <c r="Q58" s="273"/>
      <c r="R58" s="235"/>
      <c r="S58" s="274">
        <f t="shared" si="10"/>
        <v>0</v>
      </c>
      <c r="T58" s="273"/>
      <c r="U58" s="235"/>
      <c r="V58" s="274">
        <f t="shared" si="11"/>
        <v>0</v>
      </c>
    </row>
    <row r="59" spans="1:22" ht="12.75">
      <c r="A59" s="270">
        <f>IF(B59&lt;&gt;"",MAX($A$8:A58)+1,"")</f>
      </c>
      <c r="B59" s="290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72"/>
      <c r="N59" s="273"/>
      <c r="O59" s="235"/>
      <c r="P59" s="274">
        <f t="shared" si="9"/>
        <v>0</v>
      </c>
      <c r="Q59" s="273"/>
      <c r="R59" s="235"/>
      <c r="S59" s="274">
        <f t="shared" si="10"/>
        <v>0</v>
      </c>
      <c r="T59" s="273"/>
      <c r="U59" s="235"/>
      <c r="V59" s="274">
        <f t="shared" si="11"/>
        <v>0</v>
      </c>
    </row>
    <row r="60" spans="1:22" ht="12.75">
      <c r="A60" s="270">
        <f>IF(B60&lt;&gt;"",MAX($A$8:A59)+1,"")</f>
      </c>
      <c r="B60" s="290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72"/>
      <c r="N60" s="273"/>
      <c r="O60" s="235"/>
      <c r="P60" s="274">
        <f t="shared" si="9"/>
        <v>0</v>
      </c>
      <c r="Q60" s="273"/>
      <c r="R60" s="235"/>
      <c r="S60" s="274">
        <f t="shared" si="10"/>
        <v>0</v>
      </c>
      <c r="T60" s="273"/>
      <c r="U60" s="235"/>
      <c r="V60" s="274">
        <f t="shared" si="11"/>
        <v>0</v>
      </c>
    </row>
    <row r="61" spans="1:22" ht="12.75">
      <c r="A61" s="270">
        <f>IF(B61&lt;&gt;"",MAX($A$8:A60)+1,"")</f>
      </c>
      <c r="B61" s="290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72"/>
      <c r="N61" s="273"/>
      <c r="O61" s="235"/>
      <c r="P61" s="274">
        <f t="shared" si="9"/>
        <v>0</v>
      </c>
      <c r="Q61" s="273"/>
      <c r="R61" s="235"/>
      <c r="S61" s="274">
        <f t="shared" si="10"/>
        <v>0</v>
      </c>
      <c r="T61" s="273"/>
      <c r="U61" s="235"/>
      <c r="V61" s="274">
        <f t="shared" si="11"/>
        <v>0</v>
      </c>
    </row>
    <row r="62" spans="1:22" ht="12.75">
      <c r="A62" s="270">
        <f>IF(B62&lt;&gt;"",MAX($A$8:A61)+1,"")</f>
      </c>
      <c r="B62" s="290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72"/>
      <c r="N62" s="273"/>
      <c r="O62" s="235"/>
      <c r="P62" s="274">
        <f t="shared" si="9"/>
        <v>0</v>
      </c>
      <c r="Q62" s="273"/>
      <c r="R62" s="235"/>
      <c r="S62" s="274">
        <f t="shared" si="10"/>
        <v>0</v>
      </c>
      <c r="T62" s="273"/>
      <c r="U62" s="235"/>
      <c r="V62" s="274">
        <f t="shared" si="11"/>
        <v>0</v>
      </c>
    </row>
    <row r="63" spans="1:22" ht="12.75">
      <c r="A63" s="270">
        <f>IF(B63&lt;&gt;"",MAX($A$8:A62)+1,"")</f>
      </c>
      <c r="B63" s="290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72"/>
      <c r="N63" s="273"/>
      <c r="O63" s="235"/>
      <c r="P63" s="274">
        <f t="shared" si="9"/>
        <v>0</v>
      </c>
      <c r="Q63" s="273"/>
      <c r="R63" s="235"/>
      <c r="S63" s="274">
        <f t="shared" si="10"/>
        <v>0</v>
      </c>
      <c r="T63" s="273"/>
      <c r="U63" s="235"/>
      <c r="V63" s="274">
        <f t="shared" si="11"/>
        <v>0</v>
      </c>
    </row>
    <row r="64" spans="1:22" ht="12.75">
      <c r="A64" s="270">
        <f>IF(B64&lt;&gt;"",MAX($A$8:A63)+1,"")</f>
      </c>
      <c r="B64" s="290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72"/>
      <c r="N64" s="273"/>
      <c r="O64" s="235"/>
      <c r="P64" s="274">
        <f t="shared" si="9"/>
        <v>0</v>
      </c>
      <c r="Q64" s="273"/>
      <c r="R64" s="235"/>
      <c r="S64" s="274">
        <f t="shared" si="10"/>
        <v>0</v>
      </c>
      <c r="T64" s="273"/>
      <c r="U64" s="235"/>
      <c r="V64" s="274">
        <f t="shared" si="11"/>
        <v>0</v>
      </c>
    </row>
    <row r="65" spans="1:22" ht="12.75">
      <c r="A65" s="270">
        <f>IF(B65&lt;&gt;"",MAX($A$8:A64)+1,"")</f>
      </c>
      <c r="B65" s="290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72"/>
      <c r="N65" s="273"/>
      <c r="O65" s="235"/>
      <c r="P65" s="274">
        <f t="shared" si="9"/>
        <v>0</v>
      </c>
      <c r="Q65" s="273"/>
      <c r="R65" s="235"/>
      <c r="S65" s="274">
        <f t="shared" si="10"/>
        <v>0</v>
      </c>
      <c r="T65" s="273"/>
      <c r="U65" s="235"/>
      <c r="V65" s="274">
        <f t="shared" si="11"/>
        <v>0</v>
      </c>
    </row>
    <row r="66" spans="1:22" ht="12.75">
      <c r="A66" s="270">
        <f>IF(B66&lt;&gt;"",MAX($A$8:A65)+1,"")</f>
      </c>
      <c r="B66" s="290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72"/>
      <c r="N66" s="273"/>
      <c r="O66" s="235"/>
      <c r="P66" s="274">
        <f t="shared" si="9"/>
        <v>0</v>
      </c>
      <c r="Q66" s="273"/>
      <c r="R66" s="235"/>
      <c r="S66" s="274">
        <f t="shared" si="10"/>
        <v>0</v>
      </c>
      <c r="T66" s="273"/>
      <c r="U66" s="235"/>
      <c r="V66" s="274">
        <f t="shared" si="11"/>
        <v>0</v>
      </c>
    </row>
    <row r="67" spans="1:22" ht="12.75">
      <c r="A67" s="270">
        <f>IF(B67&lt;&gt;"",MAX($A$8:A66)+1,"")</f>
      </c>
      <c r="B67" s="290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72"/>
      <c r="N67" s="273"/>
      <c r="O67" s="235"/>
      <c r="P67" s="274">
        <f t="shared" si="9"/>
        <v>0</v>
      </c>
      <c r="Q67" s="273"/>
      <c r="R67" s="235"/>
      <c r="S67" s="274">
        <f t="shared" si="10"/>
        <v>0</v>
      </c>
      <c r="T67" s="273"/>
      <c r="U67" s="235"/>
      <c r="V67" s="274">
        <f t="shared" si="11"/>
        <v>0</v>
      </c>
    </row>
    <row r="68" spans="1:22" ht="12.75">
      <c r="A68" s="270">
        <f>IF(B68&lt;&gt;"",MAX($A$8:A67)+1,"")</f>
      </c>
      <c r="B68" s="290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72"/>
      <c r="N68" s="273"/>
      <c r="O68" s="235"/>
      <c r="P68" s="274">
        <f t="shared" si="9"/>
        <v>0</v>
      </c>
      <c r="Q68" s="273"/>
      <c r="R68" s="235"/>
      <c r="S68" s="274">
        <f t="shared" si="10"/>
        <v>0</v>
      </c>
      <c r="T68" s="273"/>
      <c r="U68" s="235"/>
      <c r="V68" s="274">
        <f t="shared" si="11"/>
        <v>0</v>
      </c>
    </row>
    <row r="69" spans="1:22" ht="12.75">
      <c r="A69" s="270">
        <f>IF(B69&lt;&gt;"",MAX($A$8:A68)+1,"")</f>
      </c>
      <c r="B69" s="290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72"/>
      <c r="N69" s="273"/>
      <c r="O69" s="235"/>
      <c r="P69" s="274">
        <f t="shared" si="9"/>
        <v>0</v>
      </c>
      <c r="Q69" s="273"/>
      <c r="R69" s="235"/>
      <c r="S69" s="274">
        <f t="shared" si="10"/>
        <v>0</v>
      </c>
      <c r="T69" s="273"/>
      <c r="U69" s="235"/>
      <c r="V69" s="274">
        <f t="shared" si="11"/>
        <v>0</v>
      </c>
    </row>
    <row r="70" spans="1:22" ht="13.5" thickBot="1">
      <c r="A70" s="270">
        <f>IF(B70&lt;&gt;"",MAX($A$8:A69)+1,"")</f>
      </c>
      <c r="B70" s="291"/>
      <c r="C70" s="292"/>
      <c r="D70" s="292"/>
      <c r="E70" s="292"/>
      <c r="F70" s="292"/>
      <c r="G70" s="292"/>
      <c r="H70" s="292"/>
      <c r="I70" s="292"/>
      <c r="J70" s="292"/>
      <c r="K70" s="292"/>
      <c r="L70" s="292"/>
      <c r="M70" s="293"/>
      <c r="N70" s="282"/>
      <c r="O70" s="283"/>
      <c r="P70" s="284">
        <f t="shared" si="9"/>
        <v>0</v>
      </c>
      <c r="Q70" s="282"/>
      <c r="R70" s="283"/>
      <c r="S70" s="284">
        <f t="shared" si="10"/>
        <v>0</v>
      </c>
      <c r="T70" s="282"/>
      <c r="U70" s="283"/>
      <c r="V70" s="284">
        <f t="shared" si="11"/>
        <v>0</v>
      </c>
    </row>
    <row r="71" spans="1:22" ht="28.5" customHeight="1" thickBot="1">
      <c r="A71" s="270"/>
      <c r="B71" s="871" t="str">
        <f>Budżet_ogółem!B10</f>
        <v>Zadanie 5 - </v>
      </c>
      <c r="C71" s="849"/>
      <c r="D71" s="849"/>
      <c r="E71" s="849"/>
      <c r="F71" s="849"/>
      <c r="G71" s="849"/>
      <c r="H71" s="849"/>
      <c r="I71" s="849"/>
      <c r="J71" s="849"/>
      <c r="K71" s="849"/>
      <c r="L71" s="849"/>
      <c r="M71" s="850"/>
      <c r="N71" s="851">
        <f>SUM(P72:P86)</f>
        <v>0</v>
      </c>
      <c r="O71" s="852"/>
      <c r="P71" s="287"/>
      <c r="Q71" s="851">
        <f>SUM(S72:S86)</f>
        <v>0</v>
      </c>
      <c r="R71" s="852"/>
      <c r="S71" s="287"/>
      <c r="T71" s="851">
        <f>SUM(V72:V86)</f>
        <v>0</v>
      </c>
      <c r="U71" s="852"/>
      <c r="V71" s="287"/>
    </row>
    <row r="72" spans="1:22" ht="12.75">
      <c r="A72" s="270">
        <f>IF(B72&lt;&gt;"",MAX($A$8:A71)+1,"")</f>
      </c>
      <c r="B72" s="261"/>
      <c r="C72" s="262"/>
      <c r="D72" s="262"/>
      <c r="E72" s="262"/>
      <c r="F72" s="262"/>
      <c r="G72" s="262"/>
      <c r="H72" s="262"/>
      <c r="I72" s="262"/>
      <c r="J72" s="262"/>
      <c r="K72" s="262"/>
      <c r="L72" s="262"/>
      <c r="M72" s="294"/>
      <c r="N72" s="264"/>
      <c r="O72" s="265"/>
      <c r="P72" s="267">
        <f>SUM(N72*O72)</f>
        <v>0</v>
      </c>
      <c r="Q72" s="264"/>
      <c r="R72" s="265"/>
      <c r="S72" s="267">
        <f>SUM(Q72*R72)</f>
        <v>0</v>
      </c>
      <c r="T72" s="264"/>
      <c r="U72" s="265"/>
      <c r="V72" s="267">
        <f>SUM(T72*U72)</f>
        <v>0</v>
      </c>
    </row>
    <row r="73" spans="1:22" ht="12.75">
      <c r="A73" s="270">
        <f>IF(B73&lt;&gt;"",MAX($A$8:A72)+1,"")</f>
      </c>
      <c r="B73" s="290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72"/>
      <c r="N73" s="273"/>
      <c r="O73" s="235"/>
      <c r="P73" s="274">
        <f aca="true" t="shared" si="12" ref="P73:P86">SUM(N73*O73)</f>
        <v>0</v>
      </c>
      <c r="Q73" s="273"/>
      <c r="R73" s="235"/>
      <c r="S73" s="274">
        <f aca="true" t="shared" si="13" ref="S73:S86">SUM(Q73*R73)</f>
        <v>0</v>
      </c>
      <c r="T73" s="273"/>
      <c r="U73" s="235"/>
      <c r="V73" s="274">
        <f aca="true" t="shared" si="14" ref="V73:V86">SUM(T73*U73)</f>
        <v>0</v>
      </c>
    </row>
    <row r="74" spans="1:22" ht="12.75">
      <c r="A74" s="270">
        <f>IF(B74&lt;&gt;"",MAX($A$8:A73)+1,"")</f>
      </c>
      <c r="B74" s="290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72"/>
      <c r="N74" s="273"/>
      <c r="O74" s="235"/>
      <c r="P74" s="274">
        <f t="shared" si="12"/>
        <v>0</v>
      </c>
      <c r="Q74" s="273"/>
      <c r="R74" s="235"/>
      <c r="S74" s="274">
        <f t="shared" si="13"/>
        <v>0</v>
      </c>
      <c r="T74" s="273"/>
      <c r="U74" s="235"/>
      <c r="V74" s="274">
        <f t="shared" si="14"/>
        <v>0</v>
      </c>
    </row>
    <row r="75" spans="1:22" ht="12.75">
      <c r="A75" s="270">
        <f>IF(B75&lt;&gt;"",MAX($A$8:A74)+1,"")</f>
      </c>
      <c r="B75" s="290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72"/>
      <c r="N75" s="273"/>
      <c r="O75" s="235"/>
      <c r="P75" s="274">
        <f t="shared" si="12"/>
        <v>0</v>
      </c>
      <c r="Q75" s="273"/>
      <c r="R75" s="235"/>
      <c r="S75" s="274">
        <f t="shared" si="13"/>
        <v>0</v>
      </c>
      <c r="T75" s="273"/>
      <c r="U75" s="235"/>
      <c r="V75" s="274">
        <f t="shared" si="14"/>
        <v>0</v>
      </c>
    </row>
    <row r="76" spans="1:22" ht="12.75">
      <c r="A76" s="270">
        <f>IF(B76&lt;&gt;"",MAX($A$8:A75)+1,"")</f>
      </c>
      <c r="B76" s="290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72"/>
      <c r="N76" s="273"/>
      <c r="O76" s="235"/>
      <c r="P76" s="274">
        <f t="shared" si="12"/>
        <v>0</v>
      </c>
      <c r="Q76" s="273"/>
      <c r="R76" s="235"/>
      <c r="S76" s="274">
        <f t="shared" si="13"/>
        <v>0</v>
      </c>
      <c r="T76" s="273"/>
      <c r="U76" s="235"/>
      <c r="V76" s="274">
        <f t="shared" si="14"/>
        <v>0</v>
      </c>
    </row>
    <row r="77" spans="1:22" ht="12.75">
      <c r="A77" s="270">
        <f>IF(B77&lt;&gt;"",MAX($A$8:A76)+1,"")</f>
      </c>
      <c r="B77" s="290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72"/>
      <c r="N77" s="273"/>
      <c r="O77" s="235"/>
      <c r="P77" s="274">
        <f t="shared" si="12"/>
        <v>0</v>
      </c>
      <c r="Q77" s="273"/>
      <c r="R77" s="235"/>
      <c r="S77" s="274">
        <f t="shared" si="13"/>
        <v>0</v>
      </c>
      <c r="T77" s="273"/>
      <c r="U77" s="235"/>
      <c r="V77" s="274">
        <f t="shared" si="14"/>
        <v>0</v>
      </c>
    </row>
    <row r="78" spans="1:22" ht="12.75">
      <c r="A78" s="270">
        <f>IF(B78&lt;&gt;"",MAX($A$8:A77)+1,"")</f>
      </c>
      <c r="B78" s="290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72"/>
      <c r="N78" s="273"/>
      <c r="O78" s="235"/>
      <c r="P78" s="274">
        <f t="shared" si="12"/>
        <v>0</v>
      </c>
      <c r="Q78" s="273"/>
      <c r="R78" s="235"/>
      <c r="S78" s="274">
        <f t="shared" si="13"/>
        <v>0</v>
      </c>
      <c r="T78" s="273"/>
      <c r="U78" s="235"/>
      <c r="V78" s="274">
        <f t="shared" si="14"/>
        <v>0</v>
      </c>
    </row>
    <row r="79" spans="1:22" ht="12.75">
      <c r="A79" s="270">
        <f>IF(B79&lt;&gt;"",MAX($A$8:A78)+1,"")</f>
      </c>
      <c r="B79" s="290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72"/>
      <c r="N79" s="273"/>
      <c r="O79" s="235"/>
      <c r="P79" s="274">
        <f t="shared" si="12"/>
        <v>0</v>
      </c>
      <c r="Q79" s="273"/>
      <c r="R79" s="235"/>
      <c r="S79" s="274">
        <f t="shared" si="13"/>
        <v>0</v>
      </c>
      <c r="T79" s="273"/>
      <c r="U79" s="235"/>
      <c r="V79" s="274">
        <f t="shared" si="14"/>
        <v>0</v>
      </c>
    </row>
    <row r="80" spans="1:22" ht="12.75">
      <c r="A80" s="270">
        <f>IF(B80&lt;&gt;"",MAX($A$8:A79)+1,"")</f>
      </c>
      <c r="B80" s="290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72"/>
      <c r="N80" s="273"/>
      <c r="O80" s="235"/>
      <c r="P80" s="274">
        <f t="shared" si="12"/>
        <v>0</v>
      </c>
      <c r="Q80" s="273"/>
      <c r="R80" s="235"/>
      <c r="S80" s="274">
        <f t="shared" si="13"/>
        <v>0</v>
      </c>
      <c r="T80" s="273"/>
      <c r="U80" s="235"/>
      <c r="V80" s="274">
        <f t="shared" si="14"/>
        <v>0</v>
      </c>
    </row>
    <row r="81" spans="1:22" ht="12.75">
      <c r="A81" s="270">
        <f>IF(B81&lt;&gt;"",MAX($A$8:A80)+1,"")</f>
      </c>
      <c r="B81" s="290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72"/>
      <c r="N81" s="273"/>
      <c r="O81" s="235"/>
      <c r="P81" s="274">
        <f t="shared" si="12"/>
        <v>0</v>
      </c>
      <c r="Q81" s="273"/>
      <c r="R81" s="235"/>
      <c r="S81" s="274">
        <f t="shared" si="13"/>
        <v>0</v>
      </c>
      <c r="T81" s="273"/>
      <c r="U81" s="235"/>
      <c r="V81" s="274">
        <f t="shared" si="14"/>
        <v>0</v>
      </c>
    </row>
    <row r="82" spans="1:22" ht="12.75">
      <c r="A82" s="270">
        <f>IF(B82&lt;&gt;"",MAX($A$8:A81)+1,"")</f>
      </c>
      <c r="B82" s="290"/>
      <c r="C82" s="289"/>
      <c r="D82" s="289"/>
      <c r="E82" s="289"/>
      <c r="F82" s="289"/>
      <c r="G82" s="289"/>
      <c r="H82" s="289"/>
      <c r="I82" s="289"/>
      <c r="J82" s="289"/>
      <c r="K82" s="289"/>
      <c r="L82" s="289"/>
      <c r="M82" s="272"/>
      <c r="N82" s="273"/>
      <c r="O82" s="235"/>
      <c r="P82" s="274">
        <f t="shared" si="12"/>
        <v>0</v>
      </c>
      <c r="Q82" s="273"/>
      <c r="R82" s="235"/>
      <c r="S82" s="274">
        <f t="shared" si="13"/>
        <v>0</v>
      </c>
      <c r="T82" s="273"/>
      <c r="U82" s="235"/>
      <c r="V82" s="274">
        <f t="shared" si="14"/>
        <v>0</v>
      </c>
    </row>
    <row r="83" spans="1:22" ht="12.75">
      <c r="A83" s="270">
        <f>IF(B83&lt;&gt;"",MAX($A$8:A82)+1,"")</f>
      </c>
      <c r="B83" s="290"/>
      <c r="C83" s="289"/>
      <c r="D83" s="289"/>
      <c r="E83" s="289"/>
      <c r="F83" s="289"/>
      <c r="G83" s="289"/>
      <c r="H83" s="289"/>
      <c r="I83" s="289"/>
      <c r="J83" s="289"/>
      <c r="K83" s="289"/>
      <c r="L83" s="289"/>
      <c r="M83" s="272"/>
      <c r="N83" s="273"/>
      <c r="O83" s="235"/>
      <c r="P83" s="274">
        <f t="shared" si="12"/>
        <v>0</v>
      </c>
      <c r="Q83" s="273"/>
      <c r="R83" s="235"/>
      <c r="S83" s="274">
        <f t="shared" si="13"/>
        <v>0</v>
      </c>
      <c r="T83" s="273"/>
      <c r="U83" s="235"/>
      <c r="V83" s="274">
        <f t="shared" si="14"/>
        <v>0</v>
      </c>
    </row>
    <row r="84" spans="1:22" ht="12.75">
      <c r="A84" s="270">
        <f>IF(B84&lt;&gt;"",MAX($A$8:A83)+1,"")</f>
      </c>
      <c r="B84" s="290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72"/>
      <c r="N84" s="273"/>
      <c r="O84" s="235"/>
      <c r="P84" s="274">
        <f t="shared" si="12"/>
        <v>0</v>
      </c>
      <c r="Q84" s="273"/>
      <c r="R84" s="235"/>
      <c r="S84" s="274">
        <f t="shared" si="13"/>
        <v>0</v>
      </c>
      <c r="T84" s="273"/>
      <c r="U84" s="235"/>
      <c r="V84" s="274">
        <f t="shared" si="14"/>
        <v>0</v>
      </c>
    </row>
    <row r="85" spans="1:22" ht="12.75">
      <c r="A85" s="270">
        <f>IF(B85&lt;&gt;"",MAX($A$8:A84)+1,"")</f>
      </c>
      <c r="B85" s="290"/>
      <c r="C85" s="289"/>
      <c r="D85" s="289"/>
      <c r="E85" s="289"/>
      <c r="F85" s="289"/>
      <c r="G85" s="289"/>
      <c r="H85" s="289"/>
      <c r="I85" s="289"/>
      <c r="J85" s="289"/>
      <c r="K85" s="289"/>
      <c r="L85" s="289"/>
      <c r="M85" s="272"/>
      <c r="N85" s="273"/>
      <c r="O85" s="235"/>
      <c r="P85" s="274">
        <f t="shared" si="12"/>
        <v>0</v>
      </c>
      <c r="Q85" s="273"/>
      <c r="R85" s="235"/>
      <c r="S85" s="274">
        <f t="shared" si="13"/>
        <v>0</v>
      </c>
      <c r="T85" s="273"/>
      <c r="U85" s="235"/>
      <c r="V85" s="274">
        <f t="shared" si="14"/>
        <v>0</v>
      </c>
    </row>
    <row r="86" spans="1:22" ht="13.5" thickBot="1">
      <c r="A86" s="270">
        <f>IF(B86&lt;&gt;"",MAX($A$8:A85)+1,"")</f>
      </c>
      <c r="B86" s="291"/>
      <c r="C86" s="289"/>
      <c r="D86" s="292"/>
      <c r="E86" s="292"/>
      <c r="F86" s="292"/>
      <c r="G86" s="292"/>
      <c r="H86" s="292"/>
      <c r="I86" s="292"/>
      <c r="J86" s="292"/>
      <c r="K86" s="292"/>
      <c r="L86" s="292"/>
      <c r="M86" s="293"/>
      <c r="N86" s="282"/>
      <c r="O86" s="283"/>
      <c r="P86" s="284">
        <f t="shared" si="12"/>
        <v>0</v>
      </c>
      <c r="Q86" s="282"/>
      <c r="R86" s="283"/>
      <c r="S86" s="284">
        <f t="shared" si="13"/>
        <v>0</v>
      </c>
      <c r="T86" s="282"/>
      <c r="U86" s="283"/>
      <c r="V86" s="284">
        <f t="shared" si="14"/>
        <v>0</v>
      </c>
    </row>
    <row r="87" spans="1:22" ht="28.5" customHeight="1" thickBot="1">
      <c r="A87" s="270"/>
      <c r="B87" s="871" t="str">
        <f>Budżet_ogółem!B11</f>
        <v>Zadanie 6 - </v>
      </c>
      <c r="C87" s="849"/>
      <c r="D87" s="849"/>
      <c r="E87" s="849"/>
      <c r="F87" s="849"/>
      <c r="G87" s="849"/>
      <c r="H87" s="849"/>
      <c r="I87" s="849"/>
      <c r="J87" s="849"/>
      <c r="K87" s="849"/>
      <c r="L87" s="849"/>
      <c r="M87" s="850"/>
      <c r="N87" s="851">
        <f>SUM(P88:P102)</f>
        <v>0</v>
      </c>
      <c r="O87" s="852"/>
      <c r="P87" s="287"/>
      <c r="Q87" s="851">
        <f>SUM(S88:S102)</f>
        <v>0</v>
      </c>
      <c r="R87" s="852"/>
      <c r="S87" s="287"/>
      <c r="T87" s="851">
        <f>SUM(V88:V102)</f>
        <v>0</v>
      </c>
      <c r="U87" s="852"/>
      <c r="V87" s="287"/>
    </row>
    <row r="88" spans="1:22" ht="12.75">
      <c r="A88" s="270">
        <f>IF(B88&lt;&gt;"",MAX($A$8:A87)+1,"")</f>
      </c>
      <c r="B88" s="261"/>
      <c r="C88" s="262"/>
      <c r="D88" s="262"/>
      <c r="E88" s="262"/>
      <c r="F88" s="262"/>
      <c r="G88" s="262"/>
      <c r="H88" s="262"/>
      <c r="I88" s="262"/>
      <c r="J88" s="262"/>
      <c r="K88" s="262"/>
      <c r="L88" s="262"/>
      <c r="M88" s="294"/>
      <c r="N88" s="264"/>
      <c r="O88" s="265"/>
      <c r="P88" s="267">
        <f>SUM(N88*O88)</f>
        <v>0</v>
      </c>
      <c r="Q88" s="264"/>
      <c r="R88" s="265"/>
      <c r="S88" s="267">
        <f>SUM(Q88*R88)</f>
        <v>0</v>
      </c>
      <c r="T88" s="264"/>
      <c r="U88" s="265"/>
      <c r="V88" s="267">
        <f>SUM(T88*U88)</f>
        <v>0</v>
      </c>
    </row>
    <row r="89" spans="1:22" ht="12.75">
      <c r="A89" s="270">
        <f>IF(B89&lt;&gt;"",MAX($A$8:A88)+1,"")</f>
      </c>
      <c r="B89" s="290"/>
      <c r="C89" s="289"/>
      <c r="D89" s="289"/>
      <c r="E89" s="289"/>
      <c r="F89" s="289"/>
      <c r="G89" s="289"/>
      <c r="H89" s="289"/>
      <c r="I89" s="289"/>
      <c r="J89" s="289"/>
      <c r="K89" s="289"/>
      <c r="L89" s="289"/>
      <c r="M89" s="272"/>
      <c r="N89" s="273"/>
      <c r="O89" s="235"/>
      <c r="P89" s="274">
        <f aca="true" t="shared" si="15" ref="P89:P102">SUM(N89*O89)</f>
        <v>0</v>
      </c>
      <c r="Q89" s="273"/>
      <c r="R89" s="235"/>
      <c r="S89" s="274">
        <f aca="true" t="shared" si="16" ref="S89:S102">SUM(Q89*R89)</f>
        <v>0</v>
      </c>
      <c r="T89" s="273"/>
      <c r="U89" s="235"/>
      <c r="V89" s="274">
        <f aca="true" t="shared" si="17" ref="V89:V102">SUM(T89*U89)</f>
        <v>0</v>
      </c>
    </row>
    <row r="90" spans="1:22" ht="12.75">
      <c r="A90" s="270">
        <f>IF(B90&lt;&gt;"",MAX($A$8:A89)+1,"")</f>
      </c>
      <c r="B90" s="290"/>
      <c r="C90" s="289"/>
      <c r="D90" s="289"/>
      <c r="E90" s="289"/>
      <c r="F90" s="289"/>
      <c r="G90" s="289"/>
      <c r="H90" s="289"/>
      <c r="I90" s="289"/>
      <c r="J90" s="289"/>
      <c r="K90" s="289"/>
      <c r="L90" s="289"/>
      <c r="M90" s="272"/>
      <c r="N90" s="273"/>
      <c r="O90" s="235"/>
      <c r="P90" s="274">
        <f t="shared" si="15"/>
        <v>0</v>
      </c>
      <c r="Q90" s="273"/>
      <c r="R90" s="235"/>
      <c r="S90" s="274">
        <f t="shared" si="16"/>
        <v>0</v>
      </c>
      <c r="T90" s="273"/>
      <c r="U90" s="235"/>
      <c r="V90" s="274">
        <f t="shared" si="17"/>
        <v>0</v>
      </c>
    </row>
    <row r="91" spans="1:22" ht="12.75">
      <c r="A91" s="270">
        <f>IF(B91&lt;&gt;"",MAX($A$8:A90)+1,"")</f>
      </c>
      <c r="B91" s="290"/>
      <c r="C91" s="289"/>
      <c r="D91" s="289"/>
      <c r="E91" s="289"/>
      <c r="F91" s="289"/>
      <c r="G91" s="289"/>
      <c r="H91" s="289"/>
      <c r="I91" s="289"/>
      <c r="J91" s="289"/>
      <c r="K91" s="289"/>
      <c r="L91" s="289"/>
      <c r="M91" s="272"/>
      <c r="N91" s="273"/>
      <c r="O91" s="235"/>
      <c r="P91" s="274">
        <f t="shared" si="15"/>
        <v>0</v>
      </c>
      <c r="Q91" s="273"/>
      <c r="R91" s="235"/>
      <c r="S91" s="274">
        <f t="shared" si="16"/>
        <v>0</v>
      </c>
      <c r="T91" s="273"/>
      <c r="U91" s="235"/>
      <c r="V91" s="274">
        <f t="shared" si="17"/>
        <v>0</v>
      </c>
    </row>
    <row r="92" spans="1:22" ht="12.75">
      <c r="A92" s="270">
        <f>IF(B92&lt;&gt;"",MAX($A$8:A91)+1,"")</f>
      </c>
      <c r="B92" s="290"/>
      <c r="C92" s="289"/>
      <c r="D92" s="289"/>
      <c r="E92" s="289"/>
      <c r="F92" s="289"/>
      <c r="G92" s="289"/>
      <c r="H92" s="289"/>
      <c r="I92" s="289"/>
      <c r="J92" s="289"/>
      <c r="K92" s="289"/>
      <c r="L92" s="289"/>
      <c r="M92" s="272"/>
      <c r="N92" s="273"/>
      <c r="O92" s="235"/>
      <c r="P92" s="274">
        <f t="shared" si="15"/>
        <v>0</v>
      </c>
      <c r="Q92" s="273"/>
      <c r="R92" s="235"/>
      <c r="S92" s="274">
        <f t="shared" si="16"/>
        <v>0</v>
      </c>
      <c r="T92" s="273"/>
      <c r="U92" s="235"/>
      <c r="V92" s="274">
        <f t="shared" si="17"/>
        <v>0</v>
      </c>
    </row>
    <row r="93" spans="1:22" ht="12.75">
      <c r="A93" s="270">
        <f>IF(B93&lt;&gt;"",MAX($A$8:A92)+1,"")</f>
      </c>
      <c r="B93" s="290"/>
      <c r="C93" s="289"/>
      <c r="D93" s="289"/>
      <c r="E93" s="289"/>
      <c r="F93" s="289"/>
      <c r="G93" s="289"/>
      <c r="H93" s="289"/>
      <c r="I93" s="289"/>
      <c r="J93" s="289"/>
      <c r="K93" s="289"/>
      <c r="L93" s="289"/>
      <c r="M93" s="272"/>
      <c r="N93" s="273"/>
      <c r="O93" s="235"/>
      <c r="P93" s="274">
        <f t="shared" si="15"/>
        <v>0</v>
      </c>
      <c r="Q93" s="273"/>
      <c r="R93" s="235"/>
      <c r="S93" s="274">
        <f t="shared" si="16"/>
        <v>0</v>
      </c>
      <c r="T93" s="273"/>
      <c r="U93" s="235"/>
      <c r="V93" s="274">
        <f t="shared" si="17"/>
        <v>0</v>
      </c>
    </row>
    <row r="94" spans="1:22" ht="12.75">
      <c r="A94" s="270">
        <f>IF(B94&lt;&gt;"",MAX($A$8:A93)+1,"")</f>
      </c>
      <c r="B94" s="290"/>
      <c r="C94" s="289"/>
      <c r="D94" s="289"/>
      <c r="E94" s="289"/>
      <c r="F94" s="289"/>
      <c r="G94" s="289"/>
      <c r="H94" s="289"/>
      <c r="I94" s="289"/>
      <c r="J94" s="289"/>
      <c r="K94" s="289"/>
      <c r="L94" s="289"/>
      <c r="M94" s="272"/>
      <c r="N94" s="273"/>
      <c r="O94" s="235"/>
      <c r="P94" s="274">
        <f t="shared" si="15"/>
        <v>0</v>
      </c>
      <c r="Q94" s="273"/>
      <c r="R94" s="235"/>
      <c r="S94" s="274">
        <f t="shared" si="16"/>
        <v>0</v>
      </c>
      <c r="T94" s="273"/>
      <c r="U94" s="235"/>
      <c r="V94" s="274">
        <f t="shared" si="17"/>
        <v>0</v>
      </c>
    </row>
    <row r="95" spans="1:22" ht="12.75">
      <c r="A95" s="270">
        <f>IF(B95&lt;&gt;"",MAX($A$8:A94)+1,"")</f>
      </c>
      <c r="B95" s="290"/>
      <c r="C95" s="289"/>
      <c r="D95" s="289"/>
      <c r="E95" s="289"/>
      <c r="F95" s="289"/>
      <c r="G95" s="289"/>
      <c r="H95" s="289"/>
      <c r="I95" s="289"/>
      <c r="J95" s="289"/>
      <c r="K95" s="289"/>
      <c r="L95" s="289"/>
      <c r="M95" s="272"/>
      <c r="N95" s="273"/>
      <c r="O95" s="235"/>
      <c r="P95" s="274">
        <f t="shared" si="15"/>
        <v>0</v>
      </c>
      <c r="Q95" s="273"/>
      <c r="R95" s="235"/>
      <c r="S95" s="274">
        <f t="shared" si="16"/>
        <v>0</v>
      </c>
      <c r="T95" s="273"/>
      <c r="U95" s="235"/>
      <c r="V95" s="274">
        <f t="shared" si="17"/>
        <v>0</v>
      </c>
    </row>
    <row r="96" spans="1:22" ht="12.75">
      <c r="A96" s="270">
        <f>IF(B96&lt;&gt;"",MAX($A$8:A95)+1,"")</f>
      </c>
      <c r="B96" s="290"/>
      <c r="C96" s="289"/>
      <c r="D96" s="289"/>
      <c r="E96" s="289"/>
      <c r="F96" s="289"/>
      <c r="G96" s="289"/>
      <c r="H96" s="289"/>
      <c r="I96" s="289"/>
      <c r="J96" s="289"/>
      <c r="K96" s="289"/>
      <c r="L96" s="289"/>
      <c r="M96" s="272"/>
      <c r="N96" s="273"/>
      <c r="O96" s="235"/>
      <c r="P96" s="274">
        <f t="shared" si="15"/>
        <v>0</v>
      </c>
      <c r="Q96" s="273"/>
      <c r="R96" s="235"/>
      <c r="S96" s="274">
        <f t="shared" si="16"/>
        <v>0</v>
      </c>
      <c r="T96" s="273"/>
      <c r="U96" s="235"/>
      <c r="V96" s="274">
        <f t="shared" si="17"/>
        <v>0</v>
      </c>
    </row>
    <row r="97" spans="1:22" ht="12.75">
      <c r="A97" s="270">
        <f>IF(B97&lt;&gt;"",MAX($A$8:A96)+1,"")</f>
      </c>
      <c r="B97" s="290"/>
      <c r="C97" s="289"/>
      <c r="D97" s="289"/>
      <c r="E97" s="289"/>
      <c r="F97" s="289"/>
      <c r="G97" s="289"/>
      <c r="H97" s="289"/>
      <c r="I97" s="289"/>
      <c r="J97" s="289"/>
      <c r="K97" s="289"/>
      <c r="L97" s="289"/>
      <c r="M97" s="272"/>
      <c r="N97" s="273"/>
      <c r="O97" s="235"/>
      <c r="P97" s="274">
        <f t="shared" si="15"/>
        <v>0</v>
      </c>
      <c r="Q97" s="273"/>
      <c r="R97" s="235"/>
      <c r="S97" s="274">
        <f t="shared" si="16"/>
        <v>0</v>
      </c>
      <c r="T97" s="273"/>
      <c r="U97" s="235"/>
      <c r="V97" s="274">
        <f t="shared" si="17"/>
        <v>0</v>
      </c>
    </row>
    <row r="98" spans="1:22" ht="12.75">
      <c r="A98" s="270">
        <f>IF(B98&lt;&gt;"",MAX($A$8:A97)+1,"")</f>
      </c>
      <c r="B98" s="290"/>
      <c r="C98" s="289"/>
      <c r="D98" s="289"/>
      <c r="E98" s="289"/>
      <c r="F98" s="289"/>
      <c r="G98" s="289"/>
      <c r="H98" s="289"/>
      <c r="I98" s="289"/>
      <c r="J98" s="289"/>
      <c r="K98" s="289"/>
      <c r="L98" s="289"/>
      <c r="M98" s="272"/>
      <c r="N98" s="273"/>
      <c r="O98" s="235"/>
      <c r="P98" s="274">
        <f t="shared" si="15"/>
        <v>0</v>
      </c>
      <c r="Q98" s="273"/>
      <c r="R98" s="235"/>
      <c r="S98" s="274">
        <f t="shared" si="16"/>
        <v>0</v>
      </c>
      <c r="T98" s="273"/>
      <c r="U98" s="235"/>
      <c r="V98" s="274">
        <f t="shared" si="17"/>
        <v>0</v>
      </c>
    </row>
    <row r="99" spans="1:22" ht="12.75">
      <c r="A99" s="270">
        <f>IF(B99&lt;&gt;"",MAX($A$8:A98)+1,"")</f>
      </c>
      <c r="B99" s="290"/>
      <c r="C99" s="289"/>
      <c r="D99" s="289"/>
      <c r="E99" s="289"/>
      <c r="F99" s="289"/>
      <c r="G99" s="289"/>
      <c r="H99" s="289"/>
      <c r="I99" s="289"/>
      <c r="J99" s="289"/>
      <c r="K99" s="289"/>
      <c r="L99" s="289"/>
      <c r="M99" s="272"/>
      <c r="N99" s="273"/>
      <c r="O99" s="235"/>
      <c r="P99" s="274">
        <f t="shared" si="15"/>
        <v>0</v>
      </c>
      <c r="Q99" s="273"/>
      <c r="R99" s="235"/>
      <c r="S99" s="274">
        <f t="shared" si="16"/>
        <v>0</v>
      </c>
      <c r="T99" s="273"/>
      <c r="U99" s="235"/>
      <c r="V99" s="274">
        <f t="shared" si="17"/>
        <v>0</v>
      </c>
    </row>
    <row r="100" spans="1:22" ht="12.75">
      <c r="A100" s="270">
        <f>IF(B100&lt;&gt;"",MAX($A$8:A99)+1,"")</f>
      </c>
      <c r="B100" s="290"/>
      <c r="C100" s="289"/>
      <c r="D100" s="289"/>
      <c r="E100" s="289"/>
      <c r="F100" s="289"/>
      <c r="G100" s="289"/>
      <c r="H100" s="289"/>
      <c r="I100" s="289"/>
      <c r="J100" s="289"/>
      <c r="K100" s="289"/>
      <c r="L100" s="289"/>
      <c r="M100" s="272"/>
      <c r="N100" s="273"/>
      <c r="O100" s="235"/>
      <c r="P100" s="274">
        <f t="shared" si="15"/>
        <v>0</v>
      </c>
      <c r="Q100" s="273"/>
      <c r="R100" s="235"/>
      <c r="S100" s="274">
        <f t="shared" si="16"/>
        <v>0</v>
      </c>
      <c r="T100" s="273"/>
      <c r="U100" s="235"/>
      <c r="V100" s="274">
        <f t="shared" si="17"/>
        <v>0</v>
      </c>
    </row>
    <row r="101" spans="1:22" ht="12.75">
      <c r="A101" s="270">
        <f>IF(B101&lt;&gt;"",MAX($A$8:A100)+1,"")</f>
      </c>
      <c r="B101" s="290"/>
      <c r="C101" s="289"/>
      <c r="D101" s="289"/>
      <c r="E101" s="289"/>
      <c r="F101" s="289"/>
      <c r="G101" s="289"/>
      <c r="H101" s="289"/>
      <c r="I101" s="289"/>
      <c r="J101" s="289"/>
      <c r="K101" s="289"/>
      <c r="L101" s="289"/>
      <c r="M101" s="272"/>
      <c r="N101" s="273"/>
      <c r="O101" s="235"/>
      <c r="P101" s="274">
        <f t="shared" si="15"/>
        <v>0</v>
      </c>
      <c r="Q101" s="273"/>
      <c r="R101" s="235"/>
      <c r="S101" s="274">
        <f t="shared" si="16"/>
        <v>0</v>
      </c>
      <c r="T101" s="273"/>
      <c r="U101" s="235"/>
      <c r="V101" s="274">
        <f t="shared" si="17"/>
        <v>0</v>
      </c>
    </row>
    <row r="102" spans="1:22" ht="13.5" thickBot="1">
      <c r="A102" s="270">
        <f>IF(B102&lt;&gt;"",MAX($A$8:A101)+1,"")</f>
      </c>
      <c r="B102" s="291"/>
      <c r="C102" s="292"/>
      <c r="D102" s="292"/>
      <c r="E102" s="292"/>
      <c r="F102" s="292"/>
      <c r="G102" s="292"/>
      <c r="H102" s="292"/>
      <c r="I102" s="292"/>
      <c r="J102" s="292"/>
      <c r="K102" s="292"/>
      <c r="L102" s="292"/>
      <c r="M102" s="293"/>
      <c r="N102" s="282"/>
      <c r="O102" s="283"/>
      <c r="P102" s="284">
        <f t="shared" si="15"/>
        <v>0</v>
      </c>
      <c r="Q102" s="282"/>
      <c r="R102" s="283"/>
      <c r="S102" s="284">
        <f t="shared" si="16"/>
        <v>0</v>
      </c>
      <c r="T102" s="282"/>
      <c r="U102" s="283"/>
      <c r="V102" s="284">
        <f t="shared" si="17"/>
        <v>0</v>
      </c>
    </row>
    <row r="103" spans="1:22" ht="28.5" customHeight="1" thickBot="1">
      <c r="A103" s="270"/>
      <c r="B103" s="871" t="str">
        <f>Budżet_ogółem!B12</f>
        <v>Zadanie 7 - </v>
      </c>
      <c r="C103" s="849"/>
      <c r="D103" s="849"/>
      <c r="E103" s="849"/>
      <c r="F103" s="849"/>
      <c r="G103" s="849"/>
      <c r="H103" s="849"/>
      <c r="I103" s="849"/>
      <c r="J103" s="849"/>
      <c r="K103" s="849"/>
      <c r="L103" s="849"/>
      <c r="M103" s="850"/>
      <c r="N103" s="851">
        <f>SUM(P104:P118)</f>
        <v>0</v>
      </c>
      <c r="O103" s="852"/>
      <c r="P103" s="287"/>
      <c r="Q103" s="851">
        <f>SUM(S104:S118)</f>
        <v>0</v>
      </c>
      <c r="R103" s="852"/>
      <c r="S103" s="287"/>
      <c r="T103" s="851">
        <f>SUM(V104:V118)</f>
        <v>0</v>
      </c>
      <c r="U103" s="852"/>
      <c r="V103" s="287"/>
    </row>
    <row r="104" spans="1:22" ht="12.75">
      <c r="A104" s="270">
        <f>IF(B104&lt;&gt;"",MAX($A$8:A103)+1,"")</f>
      </c>
      <c r="B104" s="261"/>
      <c r="C104" s="262"/>
      <c r="D104" s="262"/>
      <c r="E104" s="262"/>
      <c r="F104" s="262"/>
      <c r="G104" s="262"/>
      <c r="H104" s="262"/>
      <c r="I104" s="262"/>
      <c r="J104" s="262"/>
      <c r="K104" s="262"/>
      <c r="L104" s="262"/>
      <c r="M104" s="294"/>
      <c r="N104" s="264"/>
      <c r="O104" s="265"/>
      <c r="P104" s="267">
        <f>SUM(N104*O104)</f>
        <v>0</v>
      </c>
      <c r="Q104" s="264"/>
      <c r="R104" s="265"/>
      <c r="S104" s="267">
        <f>SUM(Q104*R104)</f>
        <v>0</v>
      </c>
      <c r="T104" s="264"/>
      <c r="U104" s="265"/>
      <c r="V104" s="267">
        <f>SUM(T104*U104)</f>
        <v>0</v>
      </c>
    </row>
    <row r="105" spans="1:22" ht="12.75">
      <c r="A105" s="270">
        <f>IF(B105&lt;&gt;"",MAX($A$8:A104)+1,"")</f>
      </c>
      <c r="B105" s="290"/>
      <c r="C105" s="289"/>
      <c r="D105" s="289"/>
      <c r="E105" s="289"/>
      <c r="F105" s="289"/>
      <c r="G105" s="289"/>
      <c r="H105" s="289"/>
      <c r="I105" s="289"/>
      <c r="J105" s="289"/>
      <c r="K105" s="289"/>
      <c r="L105" s="289"/>
      <c r="M105" s="272"/>
      <c r="N105" s="273"/>
      <c r="O105" s="235"/>
      <c r="P105" s="274">
        <f aca="true" t="shared" si="18" ref="P105:P118">SUM(N105*O105)</f>
        <v>0</v>
      </c>
      <c r="Q105" s="273"/>
      <c r="R105" s="235"/>
      <c r="S105" s="274">
        <f aca="true" t="shared" si="19" ref="S105:S118">SUM(Q105*R105)</f>
        <v>0</v>
      </c>
      <c r="T105" s="273"/>
      <c r="U105" s="235"/>
      <c r="V105" s="274">
        <f aca="true" t="shared" si="20" ref="V105:V118">SUM(T105*U105)</f>
        <v>0</v>
      </c>
    </row>
    <row r="106" spans="1:22" ht="12.75">
      <c r="A106" s="270">
        <f>IF(B106&lt;&gt;"",MAX($A$8:A105)+1,"")</f>
      </c>
      <c r="B106" s="290"/>
      <c r="C106" s="289"/>
      <c r="D106" s="289"/>
      <c r="E106" s="289"/>
      <c r="F106" s="289"/>
      <c r="G106" s="289"/>
      <c r="H106" s="289"/>
      <c r="I106" s="289"/>
      <c r="J106" s="289"/>
      <c r="K106" s="289"/>
      <c r="L106" s="289"/>
      <c r="M106" s="272"/>
      <c r="N106" s="273"/>
      <c r="O106" s="235"/>
      <c r="P106" s="274">
        <f t="shared" si="18"/>
        <v>0</v>
      </c>
      <c r="Q106" s="273"/>
      <c r="R106" s="235"/>
      <c r="S106" s="274">
        <f t="shared" si="19"/>
        <v>0</v>
      </c>
      <c r="T106" s="273"/>
      <c r="U106" s="235"/>
      <c r="V106" s="274">
        <f t="shared" si="20"/>
        <v>0</v>
      </c>
    </row>
    <row r="107" spans="1:22" ht="12.75">
      <c r="A107" s="270">
        <f>IF(B107&lt;&gt;"",MAX($A$8:A106)+1,"")</f>
      </c>
      <c r="B107" s="290"/>
      <c r="C107" s="289"/>
      <c r="D107" s="289"/>
      <c r="E107" s="289"/>
      <c r="F107" s="289"/>
      <c r="G107" s="289"/>
      <c r="H107" s="289"/>
      <c r="I107" s="289"/>
      <c r="J107" s="289"/>
      <c r="K107" s="289"/>
      <c r="L107" s="289"/>
      <c r="M107" s="272"/>
      <c r="N107" s="273"/>
      <c r="O107" s="235"/>
      <c r="P107" s="274">
        <f t="shared" si="18"/>
        <v>0</v>
      </c>
      <c r="Q107" s="273"/>
      <c r="R107" s="235"/>
      <c r="S107" s="274">
        <f t="shared" si="19"/>
        <v>0</v>
      </c>
      <c r="T107" s="273"/>
      <c r="U107" s="235"/>
      <c r="V107" s="274">
        <f t="shared" si="20"/>
        <v>0</v>
      </c>
    </row>
    <row r="108" spans="1:22" ht="12.75">
      <c r="A108" s="270">
        <f>IF(B108&lt;&gt;"",MAX($A$8:A107)+1,"")</f>
      </c>
      <c r="B108" s="290"/>
      <c r="C108" s="289"/>
      <c r="D108" s="289"/>
      <c r="E108" s="289"/>
      <c r="F108" s="289"/>
      <c r="G108" s="289"/>
      <c r="H108" s="289"/>
      <c r="I108" s="289"/>
      <c r="J108" s="289"/>
      <c r="K108" s="289"/>
      <c r="L108" s="289"/>
      <c r="M108" s="272"/>
      <c r="N108" s="273"/>
      <c r="O108" s="235"/>
      <c r="P108" s="274">
        <f t="shared" si="18"/>
        <v>0</v>
      </c>
      <c r="Q108" s="273"/>
      <c r="R108" s="235"/>
      <c r="S108" s="274">
        <f t="shared" si="19"/>
        <v>0</v>
      </c>
      <c r="T108" s="273"/>
      <c r="U108" s="235"/>
      <c r="V108" s="274">
        <f t="shared" si="20"/>
        <v>0</v>
      </c>
    </row>
    <row r="109" spans="1:22" ht="12.75">
      <c r="A109" s="270">
        <f>IF(B109&lt;&gt;"",MAX($A$8:A108)+1,"")</f>
      </c>
      <c r="B109" s="290"/>
      <c r="C109" s="289"/>
      <c r="D109" s="289"/>
      <c r="E109" s="289"/>
      <c r="F109" s="289"/>
      <c r="G109" s="289"/>
      <c r="H109" s="289"/>
      <c r="I109" s="289"/>
      <c r="J109" s="289"/>
      <c r="K109" s="289"/>
      <c r="L109" s="289"/>
      <c r="M109" s="272"/>
      <c r="N109" s="273"/>
      <c r="O109" s="235"/>
      <c r="P109" s="274">
        <f t="shared" si="18"/>
        <v>0</v>
      </c>
      <c r="Q109" s="273"/>
      <c r="R109" s="235"/>
      <c r="S109" s="274">
        <f t="shared" si="19"/>
        <v>0</v>
      </c>
      <c r="T109" s="273"/>
      <c r="U109" s="235"/>
      <c r="V109" s="274">
        <f t="shared" si="20"/>
        <v>0</v>
      </c>
    </row>
    <row r="110" spans="1:22" ht="12.75">
      <c r="A110" s="270">
        <f>IF(B110&lt;&gt;"",MAX($A$8:A109)+1,"")</f>
      </c>
      <c r="B110" s="290"/>
      <c r="C110" s="289"/>
      <c r="D110" s="289"/>
      <c r="E110" s="289"/>
      <c r="F110" s="289"/>
      <c r="G110" s="289"/>
      <c r="H110" s="289"/>
      <c r="I110" s="289"/>
      <c r="J110" s="289"/>
      <c r="K110" s="289"/>
      <c r="L110" s="289"/>
      <c r="M110" s="272"/>
      <c r="N110" s="273"/>
      <c r="O110" s="235"/>
      <c r="P110" s="274">
        <f t="shared" si="18"/>
        <v>0</v>
      </c>
      <c r="Q110" s="273"/>
      <c r="R110" s="235"/>
      <c r="S110" s="274">
        <f t="shared" si="19"/>
        <v>0</v>
      </c>
      <c r="T110" s="273"/>
      <c r="U110" s="235"/>
      <c r="V110" s="274">
        <f t="shared" si="20"/>
        <v>0</v>
      </c>
    </row>
    <row r="111" spans="1:22" ht="12.75">
      <c r="A111" s="270">
        <f>IF(B111&lt;&gt;"",MAX($A$8:A110)+1,"")</f>
      </c>
      <c r="B111" s="290"/>
      <c r="C111" s="289"/>
      <c r="D111" s="289"/>
      <c r="E111" s="289"/>
      <c r="F111" s="289"/>
      <c r="G111" s="289"/>
      <c r="H111" s="289"/>
      <c r="I111" s="289"/>
      <c r="J111" s="289"/>
      <c r="K111" s="289"/>
      <c r="L111" s="289"/>
      <c r="M111" s="272"/>
      <c r="N111" s="273"/>
      <c r="O111" s="235"/>
      <c r="P111" s="274">
        <f t="shared" si="18"/>
        <v>0</v>
      </c>
      <c r="Q111" s="273"/>
      <c r="R111" s="235"/>
      <c r="S111" s="274">
        <f t="shared" si="19"/>
        <v>0</v>
      </c>
      <c r="T111" s="273"/>
      <c r="U111" s="235"/>
      <c r="V111" s="274">
        <f t="shared" si="20"/>
        <v>0</v>
      </c>
    </row>
    <row r="112" spans="1:22" ht="12.75">
      <c r="A112" s="270">
        <f>IF(B112&lt;&gt;"",MAX($A$8:A111)+1,"")</f>
      </c>
      <c r="B112" s="290"/>
      <c r="C112" s="289"/>
      <c r="D112" s="289"/>
      <c r="E112" s="289"/>
      <c r="F112" s="289"/>
      <c r="G112" s="289"/>
      <c r="H112" s="289"/>
      <c r="I112" s="289"/>
      <c r="J112" s="289"/>
      <c r="K112" s="289"/>
      <c r="L112" s="289"/>
      <c r="M112" s="272"/>
      <c r="N112" s="273"/>
      <c r="O112" s="235"/>
      <c r="P112" s="274">
        <f t="shared" si="18"/>
        <v>0</v>
      </c>
      <c r="Q112" s="273"/>
      <c r="R112" s="235"/>
      <c r="S112" s="274">
        <f t="shared" si="19"/>
        <v>0</v>
      </c>
      <c r="T112" s="273"/>
      <c r="U112" s="235"/>
      <c r="V112" s="274">
        <f t="shared" si="20"/>
        <v>0</v>
      </c>
    </row>
    <row r="113" spans="1:22" ht="12.75">
      <c r="A113" s="270">
        <f>IF(B113&lt;&gt;"",MAX($A$8:A112)+1,"")</f>
      </c>
      <c r="B113" s="290"/>
      <c r="C113" s="289"/>
      <c r="D113" s="289"/>
      <c r="E113" s="289"/>
      <c r="F113" s="289"/>
      <c r="G113" s="289"/>
      <c r="H113" s="289"/>
      <c r="I113" s="289"/>
      <c r="J113" s="289"/>
      <c r="K113" s="289"/>
      <c r="L113" s="289"/>
      <c r="M113" s="272"/>
      <c r="N113" s="273"/>
      <c r="O113" s="235"/>
      <c r="P113" s="274">
        <f t="shared" si="18"/>
        <v>0</v>
      </c>
      <c r="Q113" s="273"/>
      <c r="R113" s="235"/>
      <c r="S113" s="274">
        <f t="shared" si="19"/>
        <v>0</v>
      </c>
      <c r="T113" s="273"/>
      <c r="U113" s="235"/>
      <c r="V113" s="274">
        <f t="shared" si="20"/>
        <v>0</v>
      </c>
    </row>
    <row r="114" spans="1:22" ht="12.75">
      <c r="A114" s="270">
        <f>IF(B114&lt;&gt;"",MAX($A$8:A113)+1,"")</f>
      </c>
      <c r="B114" s="290"/>
      <c r="C114" s="289"/>
      <c r="D114" s="289"/>
      <c r="E114" s="289"/>
      <c r="F114" s="289"/>
      <c r="G114" s="289"/>
      <c r="H114" s="289"/>
      <c r="I114" s="289"/>
      <c r="J114" s="289"/>
      <c r="K114" s="289"/>
      <c r="L114" s="289"/>
      <c r="M114" s="272"/>
      <c r="N114" s="273"/>
      <c r="O114" s="235"/>
      <c r="P114" s="274">
        <f t="shared" si="18"/>
        <v>0</v>
      </c>
      <c r="Q114" s="273"/>
      <c r="R114" s="235"/>
      <c r="S114" s="274">
        <f t="shared" si="19"/>
        <v>0</v>
      </c>
      <c r="T114" s="273"/>
      <c r="U114" s="235"/>
      <c r="V114" s="274">
        <f t="shared" si="20"/>
        <v>0</v>
      </c>
    </row>
    <row r="115" spans="1:22" ht="12.75">
      <c r="A115" s="270">
        <f>IF(B115&lt;&gt;"",MAX($A$8:A114)+1,"")</f>
      </c>
      <c r="B115" s="290"/>
      <c r="C115" s="289"/>
      <c r="D115" s="289"/>
      <c r="E115" s="289"/>
      <c r="F115" s="289"/>
      <c r="G115" s="289"/>
      <c r="H115" s="289"/>
      <c r="I115" s="289"/>
      <c r="J115" s="289"/>
      <c r="K115" s="289"/>
      <c r="L115" s="289"/>
      <c r="M115" s="272"/>
      <c r="N115" s="273"/>
      <c r="O115" s="235"/>
      <c r="P115" s="274">
        <f t="shared" si="18"/>
        <v>0</v>
      </c>
      <c r="Q115" s="273"/>
      <c r="R115" s="235"/>
      <c r="S115" s="274">
        <f t="shared" si="19"/>
        <v>0</v>
      </c>
      <c r="T115" s="273"/>
      <c r="U115" s="235"/>
      <c r="V115" s="274">
        <f t="shared" si="20"/>
        <v>0</v>
      </c>
    </row>
    <row r="116" spans="1:22" ht="12.75">
      <c r="A116" s="270">
        <f>IF(B116&lt;&gt;"",MAX($A$8:A115)+1,"")</f>
      </c>
      <c r="B116" s="290"/>
      <c r="C116" s="289"/>
      <c r="D116" s="289"/>
      <c r="E116" s="289"/>
      <c r="F116" s="289"/>
      <c r="G116" s="289"/>
      <c r="H116" s="289"/>
      <c r="I116" s="289"/>
      <c r="J116" s="289"/>
      <c r="K116" s="289"/>
      <c r="L116" s="289"/>
      <c r="M116" s="272"/>
      <c r="N116" s="273"/>
      <c r="O116" s="235"/>
      <c r="P116" s="274">
        <f t="shared" si="18"/>
        <v>0</v>
      </c>
      <c r="Q116" s="273"/>
      <c r="R116" s="235"/>
      <c r="S116" s="274">
        <f t="shared" si="19"/>
        <v>0</v>
      </c>
      <c r="T116" s="273"/>
      <c r="U116" s="235"/>
      <c r="V116" s="274">
        <f t="shared" si="20"/>
        <v>0</v>
      </c>
    </row>
    <row r="117" spans="1:22" ht="12.75">
      <c r="A117" s="270">
        <f>IF(B117&lt;&gt;"",MAX($A$8:A116)+1,"")</f>
      </c>
      <c r="B117" s="290"/>
      <c r="C117" s="289"/>
      <c r="D117" s="289"/>
      <c r="E117" s="289"/>
      <c r="F117" s="289"/>
      <c r="G117" s="289"/>
      <c r="H117" s="289"/>
      <c r="I117" s="289"/>
      <c r="J117" s="289"/>
      <c r="K117" s="289"/>
      <c r="L117" s="289"/>
      <c r="M117" s="272"/>
      <c r="N117" s="273"/>
      <c r="O117" s="235"/>
      <c r="P117" s="274">
        <f t="shared" si="18"/>
        <v>0</v>
      </c>
      <c r="Q117" s="273"/>
      <c r="R117" s="235"/>
      <c r="S117" s="274">
        <f t="shared" si="19"/>
        <v>0</v>
      </c>
      <c r="T117" s="273"/>
      <c r="U117" s="235"/>
      <c r="V117" s="274">
        <f t="shared" si="20"/>
        <v>0</v>
      </c>
    </row>
    <row r="118" spans="1:22" ht="13.5" thickBot="1">
      <c r="A118" s="270">
        <f>IF(B118&lt;&gt;"",MAX($A$8:A117)+1,"")</f>
      </c>
      <c r="B118" s="291"/>
      <c r="C118" s="292"/>
      <c r="D118" s="292"/>
      <c r="E118" s="292"/>
      <c r="F118" s="292"/>
      <c r="G118" s="292"/>
      <c r="H118" s="292"/>
      <c r="I118" s="292"/>
      <c r="J118" s="292"/>
      <c r="K118" s="292"/>
      <c r="L118" s="292"/>
      <c r="M118" s="293"/>
      <c r="N118" s="282"/>
      <c r="O118" s="283"/>
      <c r="P118" s="284">
        <f t="shared" si="18"/>
        <v>0</v>
      </c>
      <c r="Q118" s="282"/>
      <c r="R118" s="283"/>
      <c r="S118" s="284">
        <f t="shared" si="19"/>
        <v>0</v>
      </c>
      <c r="T118" s="282"/>
      <c r="U118" s="283"/>
      <c r="V118" s="284">
        <f t="shared" si="20"/>
        <v>0</v>
      </c>
    </row>
    <row r="119" spans="1:22" ht="28.5" customHeight="1" thickBot="1">
      <c r="A119" s="270"/>
      <c r="B119" s="871" t="str">
        <f>Budżet_ogółem!B13</f>
        <v>Zadanie 8 - </v>
      </c>
      <c r="C119" s="849"/>
      <c r="D119" s="849"/>
      <c r="E119" s="849"/>
      <c r="F119" s="849"/>
      <c r="G119" s="849"/>
      <c r="H119" s="849"/>
      <c r="I119" s="849"/>
      <c r="J119" s="849"/>
      <c r="K119" s="849"/>
      <c r="L119" s="849"/>
      <c r="M119" s="850"/>
      <c r="N119" s="851">
        <f>SUM(P120:P134)</f>
        <v>0</v>
      </c>
      <c r="O119" s="852"/>
      <c r="P119" s="287"/>
      <c r="Q119" s="851">
        <f>SUM(S120:S134)</f>
        <v>0</v>
      </c>
      <c r="R119" s="852"/>
      <c r="S119" s="287"/>
      <c r="T119" s="851">
        <f>SUM(V120:V134)</f>
        <v>0</v>
      </c>
      <c r="U119" s="852"/>
      <c r="V119" s="287"/>
    </row>
    <row r="120" spans="1:22" ht="12.75">
      <c r="A120" s="270">
        <f>IF(B120&lt;&gt;"",MAX($A$8:A119)+1,"")</f>
      </c>
      <c r="B120" s="261"/>
      <c r="C120" s="262"/>
      <c r="D120" s="262"/>
      <c r="E120" s="262"/>
      <c r="F120" s="262"/>
      <c r="G120" s="262"/>
      <c r="H120" s="262"/>
      <c r="I120" s="262"/>
      <c r="J120" s="262"/>
      <c r="K120" s="262"/>
      <c r="L120" s="262"/>
      <c r="M120" s="294"/>
      <c r="N120" s="264"/>
      <c r="O120" s="265"/>
      <c r="P120" s="267">
        <f>SUM(N120*O120)</f>
        <v>0</v>
      </c>
      <c r="Q120" s="264"/>
      <c r="R120" s="265"/>
      <c r="S120" s="267">
        <f>SUM(Q120*R120)</f>
        <v>0</v>
      </c>
      <c r="T120" s="264"/>
      <c r="U120" s="265"/>
      <c r="V120" s="267">
        <f>SUM(T120*U120)</f>
        <v>0</v>
      </c>
    </row>
    <row r="121" spans="1:22" ht="12.75">
      <c r="A121" s="270">
        <f>IF(B121&lt;&gt;"",MAX($A$8:A120)+1,"")</f>
      </c>
      <c r="B121" s="261"/>
      <c r="C121" s="289"/>
      <c r="D121" s="289"/>
      <c r="E121" s="289"/>
      <c r="F121" s="289"/>
      <c r="G121" s="289"/>
      <c r="H121" s="289"/>
      <c r="I121" s="289"/>
      <c r="J121" s="289"/>
      <c r="K121" s="289"/>
      <c r="L121" s="289"/>
      <c r="M121" s="272"/>
      <c r="N121" s="273"/>
      <c r="O121" s="235"/>
      <c r="P121" s="274">
        <f aca="true" t="shared" si="21" ref="P121:P134">SUM(N121*O121)</f>
        <v>0</v>
      </c>
      <c r="Q121" s="273"/>
      <c r="R121" s="265"/>
      <c r="S121" s="274">
        <f aca="true" t="shared" si="22" ref="S121:S134">SUM(Q121*R121)</f>
        <v>0</v>
      </c>
      <c r="T121" s="273"/>
      <c r="U121" s="235"/>
      <c r="V121" s="274">
        <f aca="true" t="shared" si="23" ref="V121:V134">SUM(T121*U121)</f>
        <v>0</v>
      </c>
    </row>
    <row r="122" spans="1:22" ht="12.75">
      <c r="A122" s="270">
        <f>IF(B122&lt;&gt;"",MAX($A$8:A121)+1,"")</f>
      </c>
      <c r="B122" s="261"/>
      <c r="C122" s="289"/>
      <c r="D122" s="289"/>
      <c r="E122" s="289"/>
      <c r="F122" s="289"/>
      <c r="G122" s="289"/>
      <c r="H122" s="289"/>
      <c r="I122" s="289"/>
      <c r="J122" s="289"/>
      <c r="K122" s="289"/>
      <c r="L122" s="289"/>
      <c r="M122" s="272"/>
      <c r="N122" s="273"/>
      <c r="O122" s="235"/>
      <c r="P122" s="274">
        <f t="shared" si="21"/>
        <v>0</v>
      </c>
      <c r="Q122" s="273"/>
      <c r="R122" s="235"/>
      <c r="S122" s="274">
        <f t="shared" si="22"/>
        <v>0</v>
      </c>
      <c r="T122" s="273"/>
      <c r="U122" s="235"/>
      <c r="V122" s="274">
        <f t="shared" si="23"/>
        <v>0</v>
      </c>
    </row>
    <row r="123" spans="1:22" ht="12.75">
      <c r="A123" s="270">
        <f>IF(B123&lt;&gt;"",MAX($A$8:A122)+1,"")</f>
      </c>
      <c r="B123" s="290"/>
      <c r="C123" s="289"/>
      <c r="D123" s="289"/>
      <c r="E123" s="289"/>
      <c r="F123" s="289"/>
      <c r="G123" s="289"/>
      <c r="H123" s="289"/>
      <c r="I123" s="289"/>
      <c r="J123" s="289"/>
      <c r="K123" s="289"/>
      <c r="L123" s="289"/>
      <c r="M123" s="272"/>
      <c r="N123" s="273"/>
      <c r="O123" s="235"/>
      <c r="P123" s="274">
        <f t="shared" si="21"/>
        <v>0</v>
      </c>
      <c r="Q123" s="273"/>
      <c r="R123" s="235"/>
      <c r="S123" s="274">
        <f t="shared" si="22"/>
        <v>0</v>
      </c>
      <c r="T123" s="273"/>
      <c r="U123" s="235"/>
      <c r="V123" s="274">
        <f t="shared" si="23"/>
        <v>0</v>
      </c>
    </row>
    <row r="124" spans="1:22" ht="12.75">
      <c r="A124" s="270">
        <f>IF(B124&lt;&gt;"",MAX($A$8:A123)+1,"")</f>
      </c>
      <c r="B124" s="290"/>
      <c r="C124" s="289"/>
      <c r="D124" s="289"/>
      <c r="E124" s="289"/>
      <c r="F124" s="289"/>
      <c r="G124" s="289"/>
      <c r="H124" s="289"/>
      <c r="I124" s="289"/>
      <c r="J124" s="289"/>
      <c r="K124" s="289"/>
      <c r="L124" s="289"/>
      <c r="M124" s="272"/>
      <c r="N124" s="273"/>
      <c r="O124" s="235"/>
      <c r="P124" s="274">
        <f t="shared" si="21"/>
        <v>0</v>
      </c>
      <c r="Q124" s="273"/>
      <c r="R124" s="235"/>
      <c r="S124" s="274">
        <f t="shared" si="22"/>
        <v>0</v>
      </c>
      <c r="T124" s="273"/>
      <c r="U124" s="235"/>
      <c r="V124" s="274">
        <f t="shared" si="23"/>
        <v>0</v>
      </c>
    </row>
    <row r="125" spans="1:22" ht="12.75">
      <c r="A125" s="270">
        <f>IF(B125&lt;&gt;"",MAX($A$8:A124)+1,"")</f>
      </c>
      <c r="B125" s="290"/>
      <c r="C125" s="289"/>
      <c r="D125" s="289"/>
      <c r="E125" s="289"/>
      <c r="F125" s="289"/>
      <c r="G125" s="289"/>
      <c r="H125" s="289"/>
      <c r="I125" s="289"/>
      <c r="J125" s="289"/>
      <c r="K125" s="289"/>
      <c r="L125" s="289"/>
      <c r="M125" s="272"/>
      <c r="N125" s="273"/>
      <c r="O125" s="235"/>
      <c r="P125" s="274">
        <f t="shared" si="21"/>
        <v>0</v>
      </c>
      <c r="Q125" s="273"/>
      <c r="R125" s="235"/>
      <c r="S125" s="274">
        <f t="shared" si="22"/>
        <v>0</v>
      </c>
      <c r="T125" s="273"/>
      <c r="U125" s="235"/>
      <c r="V125" s="274">
        <f t="shared" si="23"/>
        <v>0</v>
      </c>
    </row>
    <row r="126" spans="1:22" ht="12.75">
      <c r="A126" s="270">
        <f>IF(B126&lt;&gt;"",MAX($A$8:A125)+1,"")</f>
      </c>
      <c r="B126" s="290"/>
      <c r="C126" s="289"/>
      <c r="D126" s="289"/>
      <c r="E126" s="289"/>
      <c r="F126" s="289"/>
      <c r="G126" s="289"/>
      <c r="H126" s="289"/>
      <c r="I126" s="289"/>
      <c r="J126" s="289"/>
      <c r="K126" s="289"/>
      <c r="L126" s="289"/>
      <c r="M126" s="272"/>
      <c r="N126" s="273"/>
      <c r="O126" s="235"/>
      <c r="P126" s="274">
        <f t="shared" si="21"/>
        <v>0</v>
      </c>
      <c r="Q126" s="273"/>
      <c r="R126" s="235"/>
      <c r="S126" s="274">
        <f t="shared" si="22"/>
        <v>0</v>
      </c>
      <c r="T126" s="273"/>
      <c r="U126" s="235"/>
      <c r="V126" s="274">
        <f t="shared" si="23"/>
        <v>0</v>
      </c>
    </row>
    <row r="127" spans="1:22" ht="12.75">
      <c r="A127" s="270">
        <f>IF(B127&lt;&gt;"",MAX($A$8:A126)+1,"")</f>
      </c>
      <c r="B127" s="290"/>
      <c r="C127" s="289"/>
      <c r="D127" s="289"/>
      <c r="E127" s="289"/>
      <c r="F127" s="289"/>
      <c r="G127" s="289"/>
      <c r="H127" s="289"/>
      <c r="I127" s="289"/>
      <c r="J127" s="289"/>
      <c r="K127" s="289"/>
      <c r="L127" s="289"/>
      <c r="M127" s="272"/>
      <c r="N127" s="273"/>
      <c r="O127" s="235"/>
      <c r="P127" s="274">
        <f t="shared" si="21"/>
        <v>0</v>
      </c>
      <c r="Q127" s="273"/>
      <c r="R127" s="235"/>
      <c r="S127" s="274">
        <f t="shared" si="22"/>
        <v>0</v>
      </c>
      <c r="T127" s="273"/>
      <c r="U127" s="235"/>
      <c r="V127" s="274">
        <f t="shared" si="23"/>
        <v>0</v>
      </c>
    </row>
    <row r="128" spans="1:22" ht="12.75">
      <c r="A128" s="270">
        <f>IF(B128&lt;&gt;"",MAX($A$8:A127)+1,"")</f>
      </c>
      <c r="B128" s="290"/>
      <c r="C128" s="289"/>
      <c r="D128" s="289"/>
      <c r="E128" s="289"/>
      <c r="F128" s="289"/>
      <c r="G128" s="289"/>
      <c r="H128" s="289"/>
      <c r="I128" s="289"/>
      <c r="J128" s="289"/>
      <c r="K128" s="289"/>
      <c r="L128" s="289"/>
      <c r="M128" s="272"/>
      <c r="N128" s="273"/>
      <c r="O128" s="235"/>
      <c r="P128" s="274">
        <f t="shared" si="21"/>
        <v>0</v>
      </c>
      <c r="Q128" s="273"/>
      <c r="R128" s="235"/>
      <c r="S128" s="274">
        <f t="shared" si="22"/>
        <v>0</v>
      </c>
      <c r="T128" s="273"/>
      <c r="U128" s="235"/>
      <c r="V128" s="274">
        <f t="shared" si="23"/>
        <v>0</v>
      </c>
    </row>
    <row r="129" spans="1:22" ht="12.75">
      <c r="A129" s="270">
        <f>IF(B129&lt;&gt;"",MAX($A$8:A128)+1,"")</f>
      </c>
      <c r="B129" s="290"/>
      <c r="C129" s="289"/>
      <c r="D129" s="289"/>
      <c r="E129" s="289"/>
      <c r="F129" s="289"/>
      <c r="G129" s="289"/>
      <c r="H129" s="289"/>
      <c r="I129" s="289"/>
      <c r="J129" s="289"/>
      <c r="K129" s="289"/>
      <c r="L129" s="289"/>
      <c r="M129" s="272"/>
      <c r="N129" s="273"/>
      <c r="O129" s="235"/>
      <c r="P129" s="274">
        <f t="shared" si="21"/>
        <v>0</v>
      </c>
      <c r="Q129" s="273"/>
      <c r="R129" s="235"/>
      <c r="S129" s="274">
        <f t="shared" si="22"/>
        <v>0</v>
      </c>
      <c r="T129" s="273"/>
      <c r="U129" s="235"/>
      <c r="V129" s="274">
        <f t="shared" si="23"/>
        <v>0</v>
      </c>
    </row>
    <row r="130" spans="1:22" ht="12.75">
      <c r="A130" s="270">
        <f>IF(B130&lt;&gt;"",MAX($A$8:A129)+1,"")</f>
      </c>
      <c r="B130" s="290"/>
      <c r="C130" s="289"/>
      <c r="D130" s="289"/>
      <c r="E130" s="289"/>
      <c r="F130" s="289"/>
      <c r="G130" s="289"/>
      <c r="H130" s="289"/>
      <c r="I130" s="289"/>
      <c r="J130" s="289"/>
      <c r="K130" s="289"/>
      <c r="L130" s="289"/>
      <c r="M130" s="272"/>
      <c r="N130" s="273"/>
      <c r="O130" s="235"/>
      <c r="P130" s="274">
        <f t="shared" si="21"/>
        <v>0</v>
      </c>
      <c r="Q130" s="273"/>
      <c r="R130" s="235"/>
      <c r="S130" s="274">
        <f t="shared" si="22"/>
        <v>0</v>
      </c>
      <c r="T130" s="273"/>
      <c r="U130" s="235"/>
      <c r="V130" s="274">
        <f t="shared" si="23"/>
        <v>0</v>
      </c>
    </row>
    <row r="131" spans="1:22" ht="12.75">
      <c r="A131" s="270">
        <f>IF(B131&lt;&gt;"",MAX($A$8:A130)+1,"")</f>
      </c>
      <c r="B131" s="290"/>
      <c r="C131" s="289"/>
      <c r="D131" s="289"/>
      <c r="E131" s="289"/>
      <c r="F131" s="289"/>
      <c r="G131" s="289"/>
      <c r="H131" s="289"/>
      <c r="I131" s="289"/>
      <c r="J131" s="289"/>
      <c r="K131" s="289"/>
      <c r="L131" s="289"/>
      <c r="M131" s="272"/>
      <c r="N131" s="273"/>
      <c r="O131" s="235"/>
      <c r="P131" s="274">
        <f t="shared" si="21"/>
        <v>0</v>
      </c>
      <c r="Q131" s="273"/>
      <c r="R131" s="235"/>
      <c r="S131" s="274">
        <f t="shared" si="22"/>
        <v>0</v>
      </c>
      <c r="T131" s="273"/>
      <c r="U131" s="235"/>
      <c r="V131" s="274">
        <f t="shared" si="23"/>
        <v>0</v>
      </c>
    </row>
    <row r="132" spans="1:22" ht="12.75">
      <c r="A132" s="270">
        <f>IF(B132&lt;&gt;"",MAX($A$8:A131)+1,"")</f>
      </c>
      <c r="B132" s="290"/>
      <c r="C132" s="289"/>
      <c r="D132" s="289"/>
      <c r="E132" s="289"/>
      <c r="F132" s="289"/>
      <c r="G132" s="289"/>
      <c r="H132" s="289"/>
      <c r="I132" s="289"/>
      <c r="J132" s="289"/>
      <c r="K132" s="289"/>
      <c r="L132" s="289"/>
      <c r="M132" s="272"/>
      <c r="N132" s="273"/>
      <c r="O132" s="235"/>
      <c r="P132" s="274">
        <f t="shared" si="21"/>
        <v>0</v>
      </c>
      <c r="Q132" s="273"/>
      <c r="R132" s="235"/>
      <c r="S132" s="274">
        <f t="shared" si="22"/>
        <v>0</v>
      </c>
      <c r="T132" s="273"/>
      <c r="U132" s="235"/>
      <c r="V132" s="274">
        <f t="shared" si="23"/>
        <v>0</v>
      </c>
    </row>
    <row r="133" spans="1:22" ht="12.75">
      <c r="A133" s="270">
        <f>IF(B133&lt;&gt;"",MAX($A$8:A132)+1,"")</f>
      </c>
      <c r="B133" s="290"/>
      <c r="C133" s="289"/>
      <c r="D133" s="289"/>
      <c r="E133" s="289"/>
      <c r="F133" s="289"/>
      <c r="G133" s="289"/>
      <c r="H133" s="289"/>
      <c r="I133" s="289"/>
      <c r="J133" s="289"/>
      <c r="K133" s="289"/>
      <c r="L133" s="289"/>
      <c r="M133" s="272"/>
      <c r="N133" s="273"/>
      <c r="O133" s="235"/>
      <c r="P133" s="274">
        <f t="shared" si="21"/>
        <v>0</v>
      </c>
      <c r="Q133" s="273"/>
      <c r="R133" s="235"/>
      <c r="S133" s="274">
        <f t="shared" si="22"/>
        <v>0</v>
      </c>
      <c r="T133" s="273"/>
      <c r="U133" s="235"/>
      <c r="V133" s="274">
        <f t="shared" si="23"/>
        <v>0</v>
      </c>
    </row>
    <row r="134" spans="1:22" ht="13.5" thickBot="1">
      <c r="A134" s="270">
        <f>IF(B134&lt;&gt;"",MAX($A$8:A133)+1,"")</f>
      </c>
      <c r="B134" s="291"/>
      <c r="C134" s="289"/>
      <c r="D134" s="292"/>
      <c r="E134" s="292"/>
      <c r="F134" s="292"/>
      <c r="G134" s="292"/>
      <c r="H134" s="292"/>
      <c r="I134" s="292"/>
      <c r="J134" s="292"/>
      <c r="K134" s="292"/>
      <c r="L134" s="292"/>
      <c r="M134" s="293"/>
      <c r="N134" s="282"/>
      <c r="O134" s="283"/>
      <c r="P134" s="284">
        <f t="shared" si="21"/>
        <v>0</v>
      </c>
      <c r="Q134" s="282"/>
      <c r="R134" s="283"/>
      <c r="S134" s="284">
        <f t="shared" si="22"/>
        <v>0</v>
      </c>
      <c r="T134" s="282"/>
      <c r="U134" s="283"/>
      <c r="V134" s="284">
        <f t="shared" si="23"/>
        <v>0</v>
      </c>
    </row>
    <row r="135" spans="1:22" ht="28.5" customHeight="1" thickBot="1">
      <c r="A135" s="270"/>
      <c r="B135" s="871" t="str">
        <f>Budżet_ogółem!B14</f>
        <v>Zadanie 9 -</v>
      </c>
      <c r="C135" s="849"/>
      <c r="D135" s="849"/>
      <c r="E135" s="849"/>
      <c r="F135" s="849"/>
      <c r="G135" s="849"/>
      <c r="H135" s="849"/>
      <c r="I135" s="849"/>
      <c r="J135" s="849"/>
      <c r="K135" s="849"/>
      <c r="L135" s="849"/>
      <c r="M135" s="850"/>
      <c r="N135" s="851">
        <f>SUM(P136:P150)</f>
        <v>0</v>
      </c>
      <c r="O135" s="852"/>
      <c r="P135" s="287"/>
      <c r="Q135" s="851">
        <f>SUM(S136:S150)</f>
        <v>0</v>
      </c>
      <c r="R135" s="852"/>
      <c r="S135" s="287"/>
      <c r="T135" s="851">
        <f>SUM(V136:V150)</f>
        <v>0</v>
      </c>
      <c r="U135" s="852"/>
      <c r="V135" s="287"/>
    </row>
    <row r="136" spans="1:22" ht="12.75">
      <c r="A136" s="270">
        <f>IF(B136&lt;&gt;"",MAX($A$8:A135)+1,"")</f>
      </c>
      <c r="B136" s="261"/>
      <c r="C136" s="262"/>
      <c r="D136" s="262"/>
      <c r="E136" s="262"/>
      <c r="F136" s="262"/>
      <c r="G136" s="262"/>
      <c r="H136" s="262"/>
      <c r="I136" s="262"/>
      <c r="J136" s="262"/>
      <c r="K136" s="262"/>
      <c r="L136" s="262"/>
      <c r="M136" s="294"/>
      <c r="N136" s="264"/>
      <c r="O136" s="265"/>
      <c r="P136" s="267">
        <f>SUM(N136*O136)</f>
        <v>0</v>
      </c>
      <c r="Q136" s="264"/>
      <c r="R136" s="265"/>
      <c r="S136" s="267">
        <f>SUM(Q136*R136)</f>
        <v>0</v>
      </c>
      <c r="T136" s="264"/>
      <c r="U136" s="265"/>
      <c r="V136" s="267">
        <f>SUM(T136*U136)</f>
        <v>0</v>
      </c>
    </row>
    <row r="137" spans="1:22" ht="13.5" customHeight="1">
      <c r="A137" s="270">
        <f>IF(B137&lt;&gt;"",MAX($A$8:A136)+1,"")</f>
      </c>
      <c r="B137" s="290"/>
      <c r="C137" s="289"/>
      <c r="D137" s="289"/>
      <c r="E137" s="289"/>
      <c r="F137" s="289"/>
      <c r="G137" s="289"/>
      <c r="H137" s="289"/>
      <c r="I137" s="289"/>
      <c r="J137" s="289"/>
      <c r="K137" s="289"/>
      <c r="L137" s="289"/>
      <c r="M137" s="272"/>
      <c r="N137" s="273"/>
      <c r="O137" s="235"/>
      <c r="P137" s="274">
        <f aca="true" t="shared" si="24" ref="P137:P150">SUM(N137*O137)</f>
        <v>0</v>
      </c>
      <c r="Q137" s="273"/>
      <c r="R137" s="235"/>
      <c r="S137" s="274">
        <f aca="true" t="shared" si="25" ref="S137:S150">SUM(Q137*R137)</f>
        <v>0</v>
      </c>
      <c r="T137" s="273"/>
      <c r="U137" s="235"/>
      <c r="V137" s="274">
        <f aca="true" t="shared" si="26" ref="V137:V150">SUM(T137*U137)</f>
        <v>0</v>
      </c>
    </row>
    <row r="138" spans="1:22" ht="12.75">
      <c r="A138" s="270">
        <f>IF(B138&lt;&gt;"",MAX($A$8:A137)+1,"")</f>
      </c>
      <c r="B138" s="290"/>
      <c r="C138" s="289"/>
      <c r="D138" s="289"/>
      <c r="E138" s="289"/>
      <c r="F138" s="289"/>
      <c r="G138" s="289"/>
      <c r="H138" s="289"/>
      <c r="I138" s="289"/>
      <c r="J138" s="289"/>
      <c r="K138" s="289"/>
      <c r="L138" s="289"/>
      <c r="M138" s="272"/>
      <c r="N138" s="273"/>
      <c r="O138" s="235"/>
      <c r="P138" s="274">
        <f t="shared" si="24"/>
        <v>0</v>
      </c>
      <c r="Q138" s="273"/>
      <c r="R138" s="235"/>
      <c r="S138" s="274">
        <f t="shared" si="25"/>
        <v>0</v>
      </c>
      <c r="T138" s="273"/>
      <c r="U138" s="235"/>
      <c r="V138" s="274">
        <f t="shared" si="26"/>
        <v>0</v>
      </c>
    </row>
    <row r="139" spans="1:22" ht="12.75">
      <c r="A139" s="270">
        <f>IF(B139&lt;&gt;"",MAX($A$8:A138)+1,"")</f>
      </c>
      <c r="B139" s="290"/>
      <c r="C139" s="289"/>
      <c r="D139" s="289"/>
      <c r="E139" s="289"/>
      <c r="F139" s="289"/>
      <c r="G139" s="289"/>
      <c r="H139" s="289"/>
      <c r="I139" s="289"/>
      <c r="J139" s="289"/>
      <c r="K139" s="289"/>
      <c r="L139" s="289"/>
      <c r="M139" s="272"/>
      <c r="N139" s="273"/>
      <c r="O139" s="235"/>
      <c r="P139" s="274">
        <f t="shared" si="24"/>
        <v>0</v>
      </c>
      <c r="Q139" s="273"/>
      <c r="R139" s="235"/>
      <c r="S139" s="274">
        <f t="shared" si="25"/>
        <v>0</v>
      </c>
      <c r="T139" s="273"/>
      <c r="U139" s="235"/>
      <c r="V139" s="274">
        <f t="shared" si="26"/>
        <v>0</v>
      </c>
    </row>
    <row r="140" spans="1:22" ht="12.75">
      <c r="A140" s="270">
        <f>IF(B140&lt;&gt;"",MAX($A$8:A139)+1,"")</f>
      </c>
      <c r="B140" s="290"/>
      <c r="C140" s="289"/>
      <c r="D140" s="289"/>
      <c r="E140" s="289"/>
      <c r="F140" s="289"/>
      <c r="G140" s="289"/>
      <c r="H140" s="289"/>
      <c r="I140" s="289"/>
      <c r="J140" s="289"/>
      <c r="K140" s="289"/>
      <c r="L140" s="289"/>
      <c r="M140" s="272"/>
      <c r="N140" s="273"/>
      <c r="O140" s="235"/>
      <c r="P140" s="274">
        <f t="shared" si="24"/>
        <v>0</v>
      </c>
      <c r="Q140" s="273"/>
      <c r="R140" s="235"/>
      <c r="S140" s="274">
        <f t="shared" si="25"/>
        <v>0</v>
      </c>
      <c r="T140" s="273"/>
      <c r="U140" s="235"/>
      <c r="V140" s="274">
        <f t="shared" si="26"/>
        <v>0</v>
      </c>
    </row>
    <row r="141" spans="1:22" ht="12.75">
      <c r="A141" s="270">
        <f>IF(B141&lt;&gt;"",MAX($A$8:A140)+1,"")</f>
      </c>
      <c r="B141" s="290"/>
      <c r="C141" s="289"/>
      <c r="D141" s="289"/>
      <c r="E141" s="289"/>
      <c r="F141" s="289"/>
      <c r="G141" s="289"/>
      <c r="H141" s="289"/>
      <c r="I141" s="289"/>
      <c r="J141" s="289"/>
      <c r="K141" s="289"/>
      <c r="L141" s="289"/>
      <c r="M141" s="272"/>
      <c r="N141" s="273"/>
      <c r="O141" s="235"/>
      <c r="P141" s="274">
        <f t="shared" si="24"/>
        <v>0</v>
      </c>
      <c r="Q141" s="273"/>
      <c r="R141" s="235"/>
      <c r="S141" s="274">
        <f t="shared" si="25"/>
        <v>0</v>
      </c>
      <c r="T141" s="273"/>
      <c r="U141" s="235"/>
      <c r="V141" s="274">
        <f t="shared" si="26"/>
        <v>0</v>
      </c>
    </row>
    <row r="142" spans="1:22" ht="12.75">
      <c r="A142" s="270">
        <f>IF(B142&lt;&gt;"",MAX($A$8:A141)+1,"")</f>
      </c>
      <c r="B142" s="290"/>
      <c r="C142" s="289"/>
      <c r="D142" s="289"/>
      <c r="E142" s="289"/>
      <c r="F142" s="289"/>
      <c r="G142" s="289"/>
      <c r="H142" s="289"/>
      <c r="I142" s="289"/>
      <c r="J142" s="289"/>
      <c r="K142" s="289"/>
      <c r="L142" s="289"/>
      <c r="M142" s="272"/>
      <c r="N142" s="273"/>
      <c r="O142" s="235"/>
      <c r="P142" s="274">
        <f t="shared" si="24"/>
        <v>0</v>
      </c>
      <c r="Q142" s="273"/>
      <c r="R142" s="235"/>
      <c r="S142" s="274">
        <f t="shared" si="25"/>
        <v>0</v>
      </c>
      <c r="T142" s="273"/>
      <c r="U142" s="235"/>
      <c r="V142" s="274">
        <f t="shared" si="26"/>
        <v>0</v>
      </c>
    </row>
    <row r="143" spans="1:22" ht="12.75">
      <c r="A143" s="270">
        <f>IF(B143&lt;&gt;"",MAX($A$8:A142)+1,"")</f>
      </c>
      <c r="B143" s="290"/>
      <c r="C143" s="289"/>
      <c r="D143" s="289"/>
      <c r="E143" s="289"/>
      <c r="F143" s="289"/>
      <c r="G143" s="289"/>
      <c r="H143" s="289"/>
      <c r="I143" s="289"/>
      <c r="J143" s="289"/>
      <c r="K143" s="289"/>
      <c r="L143" s="289"/>
      <c r="M143" s="272"/>
      <c r="N143" s="273"/>
      <c r="O143" s="235"/>
      <c r="P143" s="274">
        <f t="shared" si="24"/>
        <v>0</v>
      </c>
      <c r="Q143" s="273"/>
      <c r="R143" s="235"/>
      <c r="S143" s="274">
        <f t="shared" si="25"/>
        <v>0</v>
      </c>
      <c r="T143" s="273"/>
      <c r="U143" s="235"/>
      <c r="V143" s="274">
        <f t="shared" si="26"/>
        <v>0</v>
      </c>
    </row>
    <row r="144" spans="1:22" ht="12.75">
      <c r="A144" s="270">
        <f>IF(B144&lt;&gt;"",MAX($A$8:A143)+1,"")</f>
      </c>
      <c r="B144" s="290"/>
      <c r="C144" s="289"/>
      <c r="D144" s="289"/>
      <c r="E144" s="289"/>
      <c r="F144" s="289"/>
      <c r="G144" s="289"/>
      <c r="H144" s="289"/>
      <c r="I144" s="289"/>
      <c r="J144" s="289"/>
      <c r="K144" s="289"/>
      <c r="L144" s="289"/>
      <c r="M144" s="272"/>
      <c r="N144" s="273"/>
      <c r="O144" s="235"/>
      <c r="P144" s="274">
        <f t="shared" si="24"/>
        <v>0</v>
      </c>
      <c r="Q144" s="273"/>
      <c r="R144" s="235"/>
      <c r="S144" s="274">
        <f t="shared" si="25"/>
        <v>0</v>
      </c>
      <c r="T144" s="273"/>
      <c r="U144" s="235"/>
      <c r="V144" s="274">
        <f t="shared" si="26"/>
        <v>0</v>
      </c>
    </row>
    <row r="145" spans="1:22" ht="12.75">
      <c r="A145" s="270">
        <f>IF(B145&lt;&gt;"",MAX($A$8:A144)+1,"")</f>
      </c>
      <c r="B145" s="290"/>
      <c r="C145" s="289"/>
      <c r="D145" s="289"/>
      <c r="E145" s="289"/>
      <c r="F145" s="289"/>
      <c r="G145" s="289"/>
      <c r="H145" s="289"/>
      <c r="I145" s="289"/>
      <c r="J145" s="289"/>
      <c r="K145" s="289"/>
      <c r="L145" s="289"/>
      <c r="M145" s="272"/>
      <c r="N145" s="273"/>
      <c r="O145" s="235"/>
      <c r="P145" s="274">
        <f t="shared" si="24"/>
        <v>0</v>
      </c>
      <c r="Q145" s="273"/>
      <c r="R145" s="235"/>
      <c r="S145" s="274">
        <f t="shared" si="25"/>
        <v>0</v>
      </c>
      <c r="T145" s="273"/>
      <c r="U145" s="235"/>
      <c r="V145" s="274">
        <f t="shared" si="26"/>
        <v>0</v>
      </c>
    </row>
    <row r="146" spans="1:22" ht="12.75">
      <c r="A146" s="270">
        <f>IF(B146&lt;&gt;"",MAX($A$8:A145)+1,"")</f>
      </c>
      <c r="B146" s="290"/>
      <c r="C146" s="289"/>
      <c r="D146" s="289"/>
      <c r="E146" s="289"/>
      <c r="F146" s="289"/>
      <c r="G146" s="289"/>
      <c r="H146" s="289"/>
      <c r="I146" s="289"/>
      <c r="J146" s="289"/>
      <c r="K146" s="289"/>
      <c r="L146" s="289"/>
      <c r="M146" s="272"/>
      <c r="N146" s="273"/>
      <c r="O146" s="235"/>
      <c r="P146" s="274">
        <f t="shared" si="24"/>
        <v>0</v>
      </c>
      <c r="Q146" s="273"/>
      <c r="R146" s="235"/>
      <c r="S146" s="274">
        <f t="shared" si="25"/>
        <v>0</v>
      </c>
      <c r="T146" s="273"/>
      <c r="U146" s="235"/>
      <c r="V146" s="274">
        <f t="shared" si="26"/>
        <v>0</v>
      </c>
    </row>
    <row r="147" spans="1:22" ht="12.75">
      <c r="A147" s="270">
        <f>IF(B147&lt;&gt;"",MAX($A$8:A146)+1,"")</f>
      </c>
      <c r="B147" s="290"/>
      <c r="C147" s="289"/>
      <c r="D147" s="289"/>
      <c r="E147" s="289"/>
      <c r="F147" s="289"/>
      <c r="G147" s="289"/>
      <c r="H147" s="289"/>
      <c r="I147" s="289"/>
      <c r="J147" s="289"/>
      <c r="K147" s="289"/>
      <c r="L147" s="289"/>
      <c r="M147" s="272"/>
      <c r="N147" s="273"/>
      <c r="O147" s="235"/>
      <c r="P147" s="274">
        <f t="shared" si="24"/>
        <v>0</v>
      </c>
      <c r="Q147" s="273"/>
      <c r="R147" s="235"/>
      <c r="S147" s="274">
        <f t="shared" si="25"/>
        <v>0</v>
      </c>
      <c r="T147" s="273"/>
      <c r="U147" s="235"/>
      <c r="V147" s="274">
        <f t="shared" si="26"/>
        <v>0</v>
      </c>
    </row>
    <row r="148" spans="1:22" ht="12.75">
      <c r="A148" s="270">
        <f>IF(B148&lt;&gt;"",MAX($A$8:A147)+1,"")</f>
      </c>
      <c r="B148" s="290"/>
      <c r="C148" s="289"/>
      <c r="D148" s="289"/>
      <c r="E148" s="289"/>
      <c r="F148" s="289"/>
      <c r="G148" s="289"/>
      <c r="H148" s="289"/>
      <c r="I148" s="289"/>
      <c r="J148" s="289"/>
      <c r="K148" s="289"/>
      <c r="L148" s="289"/>
      <c r="M148" s="272"/>
      <c r="N148" s="273"/>
      <c r="O148" s="235"/>
      <c r="P148" s="274">
        <f t="shared" si="24"/>
        <v>0</v>
      </c>
      <c r="Q148" s="273"/>
      <c r="R148" s="235"/>
      <c r="S148" s="274">
        <f t="shared" si="25"/>
        <v>0</v>
      </c>
      <c r="T148" s="273"/>
      <c r="U148" s="235"/>
      <c r="V148" s="274">
        <f t="shared" si="26"/>
        <v>0</v>
      </c>
    </row>
    <row r="149" spans="1:22" ht="12.75">
      <c r="A149" s="270">
        <f>IF(B149&lt;&gt;"",MAX($A$8:A148)+1,"")</f>
      </c>
      <c r="B149" s="290"/>
      <c r="C149" s="289"/>
      <c r="D149" s="289"/>
      <c r="E149" s="289"/>
      <c r="F149" s="289"/>
      <c r="G149" s="289"/>
      <c r="H149" s="289"/>
      <c r="I149" s="289"/>
      <c r="J149" s="289"/>
      <c r="K149" s="289"/>
      <c r="L149" s="289"/>
      <c r="M149" s="272"/>
      <c r="N149" s="273"/>
      <c r="O149" s="235"/>
      <c r="P149" s="274">
        <f t="shared" si="24"/>
        <v>0</v>
      </c>
      <c r="Q149" s="273"/>
      <c r="R149" s="235"/>
      <c r="S149" s="274">
        <f t="shared" si="25"/>
        <v>0</v>
      </c>
      <c r="T149" s="273"/>
      <c r="U149" s="235"/>
      <c r="V149" s="274">
        <f t="shared" si="26"/>
        <v>0</v>
      </c>
    </row>
    <row r="150" spans="1:22" ht="13.5" thickBot="1">
      <c r="A150" s="270">
        <f>IF(B150&lt;&gt;"",MAX($A$8:A149)+1,"")</f>
      </c>
      <c r="B150" s="291"/>
      <c r="C150" s="292"/>
      <c r="D150" s="292"/>
      <c r="E150" s="292"/>
      <c r="F150" s="292"/>
      <c r="G150" s="292"/>
      <c r="H150" s="292"/>
      <c r="I150" s="292"/>
      <c r="J150" s="292"/>
      <c r="K150" s="292"/>
      <c r="L150" s="292"/>
      <c r="M150" s="293"/>
      <c r="N150" s="282"/>
      <c r="O150" s="283"/>
      <c r="P150" s="284">
        <f t="shared" si="24"/>
        <v>0</v>
      </c>
      <c r="Q150" s="282"/>
      <c r="R150" s="283"/>
      <c r="S150" s="284">
        <f t="shared" si="25"/>
        <v>0</v>
      </c>
      <c r="T150" s="282"/>
      <c r="U150" s="283"/>
      <c r="V150" s="284">
        <f t="shared" si="26"/>
        <v>0</v>
      </c>
    </row>
    <row r="151" spans="1:22" ht="28.5" customHeight="1" thickBot="1">
      <c r="A151" s="270"/>
      <c r="B151" s="871" t="str">
        <f>Budżet_ogółem!B15</f>
        <v>Zadanie 10 -</v>
      </c>
      <c r="C151" s="849"/>
      <c r="D151" s="849"/>
      <c r="E151" s="849"/>
      <c r="F151" s="849"/>
      <c r="G151" s="849"/>
      <c r="H151" s="849"/>
      <c r="I151" s="849"/>
      <c r="J151" s="849"/>
      <c r="K151" s="849"/>
      <c r="L151" s="849"/>
      <c r="M151" s="850"/>
      <c r="N151" s="851">
        <f>SUM(P152:P166)</f>
        <v>0</v>
      </c>
      <c r="O151" s="852"/>
      <c r="P151" s="287"/>
      <c r="Q151" s="851">
        <f>SUM(S152:S166)</f>
        <v>0</v>
      </c>
      <c r="R151" s="852"/>
      <c r="S151" s="287"/>
      <c r="T151" s="851">
        <f>SUM(V152:V166)</f>
        <v>0</v>
      </c>
      <c r="U151" s="852"/>
      <c r="V151" s="287"/>
    </row>
    <row r="152" spans="1:22" ht="12.75">
      <c r="A152" s="270">
        <f>IF(B152&lt;&gt;"",MAX($A$8:A151)+1,"")</f>
      </c>
      <c r="B152" s="295"/>
      <c r="C152" s="271"/>
      <c r="D152" s="271"/>
      <c r="E152" s="271"/>
      <c r="F152" s="271"/>
      <c r="G152" s="271"/>
      <c r="H152" s="271"/>
      <c r="I152" s="271"/>
      <c r="J152" s="271"/>
      <c r="K152" s="271"/>
      <c r="L152" s="271"/>
      <c r="M152" s="296"/>
      <c r="N152" s="264"/>
      <c r="O152" s="265"/>
      <c r="P152" s="267">
        <f>SUM(N152*O152)</f>
        <v>0</v>
      </c>
      <c r="Q152" s="264"/>
      <c r="R152" s="265"/>
      <c r="S152" s="267">
        <f>SUM(Q152*R152)</f>
        <v>0</v>
      </c>
      <c r="T152" s="264"/>
      <c r="U152" s="265"/>
      <c r="V152" s="267">
        <f>SUM(T152*U152)</f>
        <v>0</v>
      </c>
    </row>
    <row r="153" spans="1:22" ht="12.75">
      <c r="A153" s="270">
        <f>IF(B153&lt;&gt;"",MAX($A$8:A152)+1,"")</f>
      </c>
      <c r="B153" s="297"/>
      <c r="C153" s="271"/>
      <c r="D153" s="271"/>
      <c r="E153" s="271"/>
      <c r="F153" s="271"/>
      <c r="G153" s="271"/>
      <c r="H153" s="271"/>
      <c r="I153" s="271"/>
      <c r="J153" s="271"/>
      <c r="K153" s="271"/>
      <c r="L153" s="271"/>
      <c r="M153" s="298"/>
      <c r="N153" s="273"/>
      <c r="O153" s="235"/>
      <c r="P153" s="274">
        <f aca="true" t="shared" si="27" ref="P153:P166">SUM(N153*O153)</f>
        <v>0</v>
      </c>
      <c r="Q153" s="273"/>
      <c r="R153" s="235"/>
      <c r="S153" s="274">
        <f aca="true" t="shared" si="28" ref="S153:S166">SUM(Q153*R153)</f>
        <v>0</v>
      </c>
      <c r="T153" s="273"/>
      <c r="U153" s="235"/>
      <c r="V153" s="274">
        <f aca="true" t="shared" si="29" ref="V153:V166">SUM(T153*U153)</f>
        <v>0</v>
      </c>
    </row>
    <row r="154" spans="1:22" ht="12.75">
      <c r="A154" s="270">
        <f>IF(B154&lt;&gt;"",MAX($A$8:A153)+1,"")</f>
      </c>
      <c r="B154" s="297"/>
      <c r="C154" s="271"/>
      <c r="D154" s="271"/>
      <c r="E154" s="271"/>
      <c r="F154" s="271"/>
      <c r="G154" s="271"/>
      <c r="H154" s="271"/>
      <c r="I154" s="271"/>
      <c r="J154" s="271"/>
      <c r="K154" s="271"/>
      <c r="L154" s="271"/>
      <c r="M154" s="298"/>
      <c r="N154" s="273"/>
      <c r="O154" s="235"/>
      <c r="P154" s="274">
        <f t="shared" si="27"/>
        <v>0</v>
      </c>
      <c r="Q154" s="273"/>
      <c r="R154" s="235"/>
      <c r="S154" s="274">
        <f>SUM(Q154*R154)</f>
        <v>0</v>
      </c>
      <c r="T154" s="273"/>
      <c r="U154" s="235"/>
      <c r="V154" s="274">
        <f t="shared" si="29"/>
        <v>0</v>
      </c>
    </row>
    <row r="155" spans="1:22" ht="12.75" customHeight="1">
      <c r="A155" s="270">
        <f>IF(B155&lt;&gt;"",MAX($A$8:A154)+1,"")</f>
      </c>
      <c r="B155" s="297"/>
      <c r="C155" s="271"/>
      <c r="D155" s="271"/>
      <c r="E155" s="271"/>
      <c r="F155" s="271"/>
      <c r="G155" s="271"/>
      <c r="H155" s="271"/>
      <c r="I155" s="271"/>
      <c r="J155" s="271"/>
      <c r="K155" s="271"/>
      <c r="L155" s="271"/>
      <c r="M155" s="298"/>
      <c r="N155" s="273"/>
      <c r="O155" s="235"/>
      <c r="P155" s="274">
        <f t="shared" si="27"/>
        <v>0</v>
      </c>
      <c r="Q155" s="273"/>
      <c r="R155" s="235"/>
      <c r="S155" s="274">
        <f t="shared" si="28"/>
        <v>0</v>
      </c>
      <c r="T155" s="273"/>
      <c r="U155" s="235"/>
      <c r="V155" s="274">
        <f t="shared" si="29"/>
        <v>0</v>
      </c>
    </row>
    <row r="156" spans="1:22" ht="12.75">
      <c r="A156" s="270">
        <f>IF(B156&lt;&gt;"",MAX($A$8:A155)+1,"")</f>
      </c>
      <c r="B156" s="297"/>
      <c r="C156" s="271"/>
      <c r="D156" s="271"/>
      <c r="E156" s="271"/>
      <c r="F156" s="271"/>
      <c r="G156" s="271"/>
      <c r="H156" s="271"/>
      <c r="I156" s="271"/>
      <c r="J156" s="271"/>
      <c r="K156" s="271"/>
      <c r="L156" s="271"/>
      <c r="M156" s="298"/>
      <c r="N156" s="273"/>
      <c r="O156" s="235"/>
      <c r="P156" s="274">
        <f t="shared" si="27"/>
        <v>0</v>
      </c>
      <c r="Q156" s="273"/>
      <c r="R156" s="235"/>
      <c r="S156" s="274">
        <f t="shared" si="28"/>
        <v>0</v>
      </c>
      <c r="T156" s="273"/>
      <c r="U156" s="235"/>
      <c r="V156" s="274">
        <f t="shared" si="29"/>
        <v>0</v>
      </c>
    </row>
    <row r="157" spans="1:22" ht="12.75">
      <c r="A157" s="270">
        <f>IF(B157&lt;&gt;"",MAX($A$8:A156)+1,"")</f>
      </c>
      <c r="B157" s="297"/>
      <c r="C157" s="271"/>
      <c r="D157" s="271"/>
      <c r="E157" s="271"/>
      <c r="F157" s="271"/>
      <c r="G157" s="271"/>
      <c r="H157" s="271"/>
      <c r="I157" s="271"/>
      <c r="J157" s="271"/>
      <c r="K157" s="271"/>
      <c r="L157" s="271"/>
      <c r="M157" s="298"/>
      <c r="N157" s="273"/>
      <c r="O157" s="235"/>
      <c r="P157" s="274">
        <f t="shared" si="27"/>
        <v>0</v>
      </c>
      <c r="Q157" s="273"/>
      <c r="R157" s="235"/>
      <c r="S157" s="274">
        <f t="shared" si="28"/>
        <v>0</v>
      </c>
      <c r="T157" s="273"/>
      <c r="U157" s="235"/>
      <c r="V157" s="274">
        <f t="shared" si="29"/>
        <v>0</v>
      </c>
    </row>
    <row r="158" spans="1:22" ht="12.75">
      <c r="A158" s="270">
        <f>IF(B158&lt;&gt;"",MAX($A$8:A157)+1,"")</f>
      </c>
      <c r="B158" s="297"/>
      <c r="C158" s="271"/>
      <c r="D158" s="271"/>
      <c r="E158" s="271"/>
      <c r="F158" s="271"/>
      <c r="G158" s="271"/>
      <c r="H158" s="271"/>
      <c r="I158" s="271"/>
      <c r="J158" s="271"/>
      <c r="K158" s="271"/>
      <c r="L158" s="271"/>
      <c r="M158" s="298"/>
      <c r="N158" s="273"/>
      <c r="O158" s="235"/>
      <c r="P158" s="274">
        <f t="shared" si="27"/>
        <v>0</v>
      </c>
      <c r="Q158" s="273"/>
      <c r="R158" s="235"/>
      <c r="S158" s="274">
        <f t="shared" si="28"/>
        <v>0</v>
      </c>
      <c r="T158" s="273"/>
      <c r="U158" s="235"/>
      <c r="V158" s="274">
        <f t="shared" si="29"/>
        <v>0</v>
      </c>
    </row>
    <row r="159" spans="1:22" ht="12.75">
      <c r="A159" s="270">
        <f>IF(B159&lt;&gt;"",MAX($A$8:A158)+1,"")</f>
      </c>
      <c r="B159" s="297"/>
      <c r="C159" s="271"/>
      <c r="D159" s="271"/>
      <c r="E159" s="271"/>
      <c r="F159" s="271"/>
      <c r="G159" s="271"/>
      <c r="H159" s="271"/>
      <c r="I159" s="271"/>
      <c r="J159" s="271"/>
      <c r="K159" s="271"/>
      <c r="L159" s="271"/>
      <c r="M159" s="298"/>
      <c r="N159" s="273"/>
      <c r="O159" s="235"/>
      <c r="P159" s="274">
        <f t="shared" si="27"/>
        <v>0</v>
      </c>
      <c r="Q159" s="273"/>
      <c r="R159" s="235"/>
      <c r="S159" s="274">
        <f t="shared" si="28"/>
        <v>0</v>
      </c>
      <c r="T159" s="273"/>
      <c r="U159" s="235"/>
      <c r="V159" s="274">
        <f t="shared" si="29"/>
        <v>0</v>
      </c>
    </row>
    <row r="160" spans="1:22" ht="12.75">
      <c r="A160" s="270">
        <f>IF(B160&lt;&gt;"",MAX($A$8:A159)+1,"")</f>
      </c>
      <c r="B160" s="297"/>
      <c r="C160" s="271"/>
      <c r="D160" s="271"/>
      <c r="E160" s="271"/>
      <c r="F160" s="271"/>
      <c r="G160" s="271"/>
      <c r="H160" s="271"/>
      <c r="I160" s="271"/>
      <c r="J160" s="271"/>
      <c r="K160" s="271"/>
      <c r="L160" s="271"/>
      <c r="M160" s="298"/>
      <c r="N160" s="273"/>
      <c r="O160" s="235"/>
      <c r="P160" s="274">
        <f t="shared" si="27"/>
        <v>0</v>
      </c>
      <c r="Q160" s="273"/>
      <c r="R160" s="235"/>
      <c r="S160" s="274">
        <f t="shared" si="28"/>
        <v>0</v>
      </c>
      <c r="T160" s="273"/>
      <c r="U160" s="235"/>
      <c r="V160" s="274">
        <f t="shared" si="29"/>
        <v>0</v>
      </c>
    </row>
    <row r="161" spans="1:22" ht="12.75">
      <c r="A161" s="270">
        <f>IF(B161&lt;&gt;"",MAX($A$8:A160)+1,"")</f>
      </c>
      <c r="B161" s="297"/>
      <c r="C161" s="271"/>
      <c r="D161" s="271"/>
      <c r="E161" s="271"/>
      <c r="F161" s="271"/>
      <c r="G161" s="271"/>
      <c r="H161" s="271"/>
      <c r="I161" s="271"/>
      <c r="J161" s="271"/>
      <c r="K161" s="271"/>
      <c r="L161" s="271"/>
      <c r="M161" s="298"/>
      <c r="N161" s="273"/>
      <c r="O161" s="235"/>
      <c r="P161" s="274">
        <f t="shared" si="27"/>
        <v>0</v>
      </c>
      <c r="Q161" s="273"/>
      <c r="R161" s="235"/>
      <c r="S161" s="274">
        <f t="shared" si="28"/>
        <v>0</v>
      </c>
      <c r="T161" s="273"/>
      <c r="U161" s="235"/>
      <c r="V161" s="274">
        <f t="shared" si="29"/>
        <v>0</v>
      </c>
    </row>
    <row r="162" spans="1:22" ht="12.75">
      <c r="A162" s="270">
        <f>IF(B162&lt;&gt;"",MAX($A$8:A161)+1,"")</f>
      </c>
      <c r="B162" s="297"/>
      <c r="C162" s="271"/>
      <c r="D162" s="271"/>
      <c r="E162" s="271"/>
      <c r="F162" s="271"/>
      <c r="G162" s="271"/>
      <c r="H162" s="271"/>
      <c r="I162" s="271"/>
      <c r="J162" s="271"/>
      <c r="K162" s="271"/>
      <c r="L162" s="271"/>
      <c r="M162" s="298"/>
      <c r="N162" s="273"/>
      <c r="O162" s="235"/>
      <c r="P162" s="274">
        <f t="shared" si="27"/>
        <v>0</v>
      </c>
      <c r="Q162" s="273"/>
      <c r="R162" s="235"/>
      <c r="S162" s="274">
        <f t="shared" si="28"/>
        <v>0</v>
      </c>
      <c r="T162" s="273"/>
      <c r="U162" s="235"/>
      <c r="V162" s="274">
        <f t="shared" si="29"/>
        <v>0</v>
      </c>
    </row>
    <row r="163" spans="1:22" ht="12.75">
      <c r="A163" s="270">
        <f>IF(B163&lt;&gt;"",MAX($A$8:A162)+1,"")</f>
      </c>
      <c r="B163" s="297"/>
      <c r="C163" s="271"/>
      <c r="D163" s="271"/>
      <c r="E163" s="271"/>
      <c r="F163" s="271"/>
      <c r="G163" s="271"/>
      <c r="H163" s="271"/>
      <c r="I163" s="271"/>
      <c r="J163" s="271"/>
      <c r="K163" s="271"/>
      <c r="L163" s="271"/>
      <c r="M163" s="298"/>
      <c r="N163" s="273"/>
      <c r="O163" s="235"/>
      <c r="P163" s="274">
        <f t="shared" si="27"/>
        <v>0</v>
      </c>
      <c r="Q163" s="273"/>
      <c r="R163" s="235"/>
      <c r="S163" s="274">
        <f t="shared" si="28"/>
        <v>0</v>
      </c>
      <c r="T163" s="273"/>
      <c r="U163" s="235"/>
      <c r="V163" s="274">
        <f t="shared" si="29"/>
        <v>0</v>
      </c>
    </row>
    <row r="164" spans="1:22" ht="12.75">
      <c r="A164" s="270">
        <f>IF(B164&lt;&gt;"",MAX($A$8:A163)+1,"")</f>
      </c>
      <c r="B164" s="297"/>
      <c r="C164" s="271"/>
      <c r="D164" s="271"/>
      <c r="E164" s="271"/>
      <c r="F164" s="271"/>
      <c r="G164" s="271"/>
      <c r="H164" s="271"/>
      <c r="I164" s="271"/>
      <c r="J164" s="271"/>
      <c r="K164" s="271"/>
      <c r="L164" s="271"/>
      <c r="M164" s="298"/>
      <c r="N164" s="273"/>
      <c r="O164" s="235"/>
      <c r="P164" s="274">
        <f t="shared" si="27"/>
        <v>0</v>
      </c>
      <c r="Q164" s="273"/>
      <c r="R164" s="235"/>
      <c r="S164" s="274">
        <f t="shared" si="28"/>
        <v>0</v>
      </c>
      <c r="T164" s="273"/>
      <c r="U164" s="235"/>
      <c r="V164" s="274">
        <f t="shared" si="29"/>
        <v>0</v>
      </c>
    </row>
    <row r="165" spans="1:22" ht="12.75">
      <c r="A165" s="270">
        <f>IF(B165&lt;&gt;"",MAX($A$8:A164)+1,"")</f>
      </c>
      <c r="B165" s="297"/>
      <c r="C165" s="271"/>
      <c r="D165" s="271"/>
      <c r="E165" s="271"/>
      <c r="F165" s="271"/>
      <c r="G165" s="271"/>
      <c r="H165" s="271"/>
      <c r="I165" s="271"/>
      <c r="J165" s="271"/>
      <c r="K165" s="271"/>
      <c r="L165" s="271"/>
      <c r="M165" s="298"/>
      <c r="N165" s="273"/>
      <c r="O165" s="235"/>
      <c r="P165" s="274">
        <f t="shared" si="27"/>
        <v>0</v>
      </c>
      <c r="Q165" s="273"/>
      <c r="R165" s="235"/>
      <c r="S165" s="274">
        <f t="shared" si="28"/>
        <v>0</v>
      </c>
      <c r="T165" s="273"/>
      <c r="U165" s="235"/>
      <c r="V165" s="274">
        <f t="shared" si="29"/>
        <v>0</v>
      </c>
    </row>
    <row r="166" spans="1:22" ht="13.5" thickBot="1">
      <c r="A166" s="270">
        <f>IF(B166&lt;&gt;"",MAX($A$8:A165)+1,"")</f>
      </c>
      <c r="B166" s="299"/>
      <c r="C166" s="279"/>
      <c r="D166" s="279"/>
      <c r="E166" s="279"/>
      <c r="F166" s="279"/>
      <c r="G166" s="279"/>
      <c r="H166" s="279"/>
      <c r="I166" s="279"/>
      <c r="J166" s="279"/>
      <c r="K166" s="279"/>
      <c r="L166" s="279"/>
      <c r="M166" s="300"/>
      <c r="N166" s="282"/>
      <c r="O166" s="283"/>
      <c r="P166" s="284">
        <f t="shared" si="27"/>
        <v>0</v>
      </c>
      <c r="Q166" s="282"/>
      <c r="R166" s="283"/>
      <c r="S166" s="284">
        <f t="shared" si="28"/>
        <v>0</v>
      </c>
      <c r="T166" s="282"/>
      <c r="U166" s="283"/>
      <c r="V166" s="284">
        <f t="shared" si="29"/>
        <v>0</v>
      </c>
    </row>
    <row r="167" spans="1:22" ht="13.5" thickBot="1">
      <c r="A167" s="301"/>
      <c r="B167" s="872" t="s">
        <v>308</v>
      </c>
      <c r="C167" s="873"/>
      <c r="D167" s="873"/>
      <c r="E167" s="873"/>
      <c r="F167" s="873"/>
      <c r="G167" s="873"/>
      <c r="H167" s="873"/>
      <c r="I167" s="873"/>
      <c r="J167" s="873"/>
      <c r="K167" s="873"/>
      <c r="L167" s="873"/>
      <c r="M167" s="874"/>
      <c r="N167" s="853">
        <f>N6*Budżet_ogółem!K17</f>
        <v>0</v>
      </c>
      <c r="O167" s="854"/>
      <c r="P167" s="855"/>
      <c r="Q167" s="853">
        <f>Q6*Budżet_ogółem!K17</f>
        <v>0</v>
      </c>
      <c r="R167" s="854"/>
      <c r="S167" s="855"/>
      <c r="T167" s="853">
        <f>T6*Budżet_ogółem!K17</f>
        <v>0</v>
      </c>
      <c r="U167" s="854"/>
      <c r="V167" s="855"/>
    </row>
    <row r="168" spans="1:22" ht="31.5" customHeight="1">
      <c r="A168" s="302"/>
      <c r="B168" s="839" t="s">
        <v>309</v>
      </c>
      <c r="C168" s="840"/>
      <c r="D168" s="840"/>
      <c r="E168" s="840"/>
      <c r="F168" s="840"/>
      <c r="G168" s="840"/>
      <c r="H168" s="840"/>
      <c r="I168" s="840"/>
      <c r="J168" s="840"/>
      <c r="K168" s="840"/>
      <c r="L168" s="840"/>
      <c r="M168" s="841"/>
      <c r="N168" s="856">
        <f>IF(N167=0,0,Budżet_ogółem!K17)</f>
        <v>0</v>
      </c>
      <c r="O168" s="857"/>
      <c r="P168" s="858"/>
      <c r="Q168" s="856">
        <f>IF(Q167=0,0,Budżet_ogółem!K17)</f>
        <v>0</v>
      </c>
      <c r="R168" s="857"/>
      <c r="S168" s="858"/>
      <c r="T168" s="856">
        <f>IF(T167=0,0,Budżet_ogółem!K17)</f>
        <v>0</v>
      </c>
      <c r="U168" s="857"/>
      <c r="V168" s="858"/>
    </row>
    <row r="169" spans="1:22" ht="21" customHeight="1">
      <c r="A169" s="302"/>
      <c r="B169" s="870" t="s">
        <v>310</v>
      </c>
      <c r="C169" s="840"/>
      <c r="D169" s="840"/>
      <c r="E169" s="840"/>
      <c r="F169" s="840"/>
      <c r="G169" s="840"/>
      <c r="H169" s="840"/>
      <c r="I169" s="840"/>
      <c r="J169" s="840"/>
      <c r="K169" s="840"/>
      <c r="L169" s="840"/>
      <c r="M169" s="841"/>
      <c r="N169" s="842">
        <f>SUM(N170)+Budżet_ogółem!H34</f>
        <v>0</v>
      </c>
      <c r="O169" s="843"/>
      <c r="P169" s="844"/>
      <c r="Q169" s="842">
        <f>SUM(Q170)+Budżet_ogółem!I34</f>
        <v>0</v>
      </c>
      <c r="R169" s="843"/>
      <c r="S169" s="844"/>
      <c r="T169" s="842">
        <f>SUM(T170)+Budżet_ogółem!J34</f>
        <v>0</v>
      </c>
      <c r="U169" s="843"/>
      <c r="V169" s="844"/>
    </row>
    <row r="170" spans="1:22" ht="21.75" customHeight="1">
      <c r="A170" s="302"/>
      <c r="B170" s="839" t="s">
        <v>11</v>
      </c>
      <c r="C170" s="840"/>
      <c r="D170" s="840"/>
      <c r="E170" s="840"/>
      <c r="F170" s="840"/>
      <c r="G170" s="840"/>
      <c r="H170" s="840"/>
      <c r="I170" s="840"/>
      <c r="J170" s="840"/>
      <c r="K170" s="840"/>
      <c r="L170" s="840"/>
      <c r="M170" s="841"/>
      <c r="N170" s="842">
        <f>Budżet_ogółem!H35</f>
        <v>0</v>
      </c>
      <c r="O170" s="845"/>
      <c r="P170" s="846"/>
      <c r="Q170" s="842">
        <f>Budżet_ogółem!I35</f>
        <v>0</v>
      </c>
      <c r="R170" s="845"/>
      <c r="S170" s="846"/>
      <c r="T170" s="842">
        <f>Budżet_ogółem!J35</f>
        <v>0</v>
      </c>
      <c r="U170" s="845"/>
      <c r="V170" s="846"/>
    </row>
    <row r="171" spans="1:22" ht="34.5" customHeight="1">
      <c r="A171" s="302"/>
      <c r="B171" s="839" t="s">
        <v>311</v>
      </c>
      <c r="C171" s="840"/>
      <c r="D171" s="840"/>
      <c r="E171" s="840"/>
      <c r="F171" s="840"/>
      <c r="G171" s="840"/>
      <c r="H171" s="840"/>
      <c r="I171" s="840"/>
      <c r="J171" s="840"/>
      <c r="K171" s="840"/>
      <c r="L171" s="840"/>
      <c r="M171" s="841"/>
      <c r="N171" s="842">
        <f>Budżet_ogółem!H36</f>
        <v>0</v>
      </c>
      <c r="O171" s="845"/>
      <c r="P171" s="846"/>
      <c r="Q171" s="842">
        <f>Budżet_ogółem!I36</f>
        <v>0</v>
      </c>
      <c r="R171" s="845"/>
      <c r="S171" s="846"/>
      <c r="T171" s="842">
        <f>Budżet_ogółem!J36</f>
        <v>0</v>
      </c>
      <c r="U171" s="845"/>
      <c r="V171" s="846"/>
    </row>
    <row r="172" spans="1:22" ht="24" customHeight="1">
      <c r="A172" s="302"/>
      <c r="B172" s="839" t="s">
        <v>48</v>
      </c>
      <c r="C172" s="840"/>
      <c r="D172" s="840"/>
      <c r="E172" s="840"/>
      <c r="F172" s="840"/>
      <c r="G172" s="840"/>
      <c r="H172" s="840"/>
      <c r="I172" s="840"/>
      <c r="J172" s="840"/>
      <c r="K172" s="840"/>
      <c r="L172" s="840"/>
      <c r="M172" s="841"/>
      <c r="N172" s="842">
        <f>Budżet_ogółem!H37</f>
        <v>0</v>
      </c>
      <c r="O172" s="845"/>
      <c r="P172" s="846"/>
      <c r="Q172" s="842">
        <f>Budżet_ogółem!K37</f>
        <v>0</v>
      </c>
      <c r="R172" s="845"/>
      <c r="S172" s="846"/>
      <c r="T172" s="842">
        <f>Budżet_ogółem!M37</f>
        <v>0</v>
      </c>
      <c r="U172" s="845"/>
      <c r="V172" s="846"/>
    </row>
    <row r="173" spans="1:22" ht="18" customHeight="1">
      <c r="A173" s="302"/>
      <c r="B173" s="839" t="s">
        <v>313</v>
      </c>
      <c r="C173" s="840"/>
      <c r="D173" s="840"/>
      <c r="E173" s="840"/>
      <c r="F173" s="840"/>
      <c r="G173" s="840"/>
      <c r="H173" s="840"/>
      <c r="I173" s="840"/>
      <c r="J173" s="840"/>
      <c r="K173" s="840"/>
      <c r="L173" s="840"/>
      <c r="M173" s="841"/>
      <c r="N173" s="842">
        <f>N6-N174-N175</f>
        <v>0</v>
      </c>
      <c r="O173" s="845"/>
      <c r="P173" s="846"/>
      <c r="Q173" s="842">
        <f>Q6-Q174-Q175</f>
        <v>0</v>
      </c>
      <c r="R173" s="845"/>
      <c r="S173" s="846"/>
      <c r="T173" s="842">
        <f>T6-T174-T175</f>
        <v>0</v>
      </c>
      <c r="U173" s="845"/>
      <c r="V173" s="846"/>
    </row>
    <row r="174" spans="1:22" ht="12.75">
      <c r="A174" s="302"/>
      <c r="B174" s="839" t="s">
        <v>314</v>
      </c>
      <c r="C174" s="840"/>
      <c r="D174" s="840"/>
      <c r="E174" s="840"/>
      <c r="F174" s="840"/>
      <c r="G174" s="840"/>
      <c r="H174" s="840"/>
      <c r="I174" s="840"/>
      <c r="J174" s="840"/>
      <c r="K174" s="840"/>
      <c r="L174" s="840"/>
      <c r="M174" s="841"/>
      <c r="N174" s="842">
        <f>SUMIF(I8:I166,"TAK",P8:P166)</f>
        <v>0</v>
      </c>
      <c r="O174" s="843"/>
      <c r="P174" s="844"/>
      <c r="Q174" s="842">
        <f>SUMIF(I8:I166,"TAK",S8:S166)</f>
        <v>0</v>
      </c>
      <c r="R174" s="843"/>
      <c r="S174" s="844"/>
      <c r="T174" s="842">
        <f>SUMIF(I8:I166,"TAK",V8:V166)</f>
        <v>0</v>
      </c>
      <c r="U174" s="843"/>
      <c r="V174" s="844"/>
    </row>
    <row r="175" spans="1:22" ht="13.5" thickBot="1">
      <c r="A175" s="303"/>
      <c r="B175" s="833" t="s">
        <v>315</v>
      </c>
      <c r="C175" s="834"/>
      <c r="D175" s="834"/>
      <c r="E175" s="834"/>
      <c r="F175" s="834"/>
      <c r="G175" s="834"/>
      <c r="H175" s="834"/>
      <c r="I175" s="834"/>
      <c r="J175" s="834"/>
      <c r="K175" s="834"/>
      <c r="L175" s="834"/>
      <c r="M175" s="835"/>
      <c r="N175" s="836">
        <f>SUMIF(J8:J166,"TAK",P8:P166)</f>
        <v>0</v>
      </c>
      <c r="O175" s="837"/>
      <c r="P175" s="838"/>
      <c r="Q175" s="836">
        <f>SUMIF(J8:J166,"TAK",S8:S166)</f>
        <v>0</v>
      </c>
      <c r="R175" s="837"/>
      <c r="S175" s="838"/>
      <c r="T175" s="836">
        <f>SUMIF(J8:J166,"TAK",V8:V166)</f>
        <v>0</v>
      </c>
      <c r="U175" s="837"/>
      <c r="V175" s="838"/>
    </row>
    <row r="176" spans="1:16" ht="12.75">
      <c r="A176" s="121"/>
      <c r="B176" s="37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4"/>
      <c r="N176" s="17"/>
      <c r="O176" s="17"/>
      <c r="P176" s="17"/>
    </row>
    <row r="177" spans="1:16" ht="12.75">
      <c r="A177" s="121"/>
      <c r="B177" s="36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3"/>
      <c r="N177" s="18"/>
      <c r="O177" s="18"/>
      <c r="P177" s="18"/>
    </row>
    <row r="178" spans="1:16" ht="12.75">
      <c r="A178" s="121"/>
      <c r="B178" s="36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3"/>
      <c r="N178" s="18"/>
      <c r="O178" s="18"/>
      <c r="P178" s="18"/>
    </row>
    <row r="179" spans="1:16" ht="12.75">
      <c r="A179" s="121"/>
      <c r="B179" s="36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3"/>
      <c r="N179" s="18"/>
      <c r="O179" s="18"/>
      <c r="P179" s="18"/>
    </row>
    <row r="180" spans="1:16" ht="12.75">
      <c r="A180" s="121"/>
      <c r="B180" s="36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3"/>
      <c r="N180" s="18"/>
      <c r="O180" s="18"/>
      <c r="P180" s="18"/>
    </row>
    <row r="181" spans="1:16" ht="12.75">
      <c r="A181" s="121"/>
      <c r="B181" s="36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3"/>
      <c r="N181" s="18"/>
      <c r="O181" s="18"/>
      <c r="P181" s="18"/>
    </row>
    <row r="182" spans="1:16" ht="12.75">
      <c r="A182" s="121"/>
      <c r="B182" s="36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3"/>
      <c r="N182" s="18"/>
      <c r="O182" s="18"/>
      <c r="P182" s="18"/>
    </row>
    <row r="183" spans="1:16" ht="12.75">
      <c r="A183" s="121"/>
      <c r="B183" s="36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3"/>
      <c r="N183" s="18"/>
      <c r="O183" s="18"/>
      <c r="P183" s="18"/>
    </row>
    <row r="184" spans="1:16" ht="12.75">
      <c r="A184" s="121"/>
      <c r="B184" s="36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3"/>
      <c r="N184" s="18"/>
      <c r="O184" s="18"/>
      <c r="P184" s="18"/>
    </row>
    <row r="185" spans="1:16" ht="12.75">
      <c r="A185" s="121"/>
      <c r="B185" s="36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3"/>
      <c r="N185" s="18"/>
      <c r="O185" s="18"/>
      <c r="P185" s="18"/>
    </row>
    <row r="186" spans="1:16" ht="12.75">
      <c r="A186" s="121"/>
      <c r="B186" s="36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3"/>
      <c r="N186" s="18"/>
      <c r="O186" s="18"/>
      <c r="P186" s="18"/>
    </row>
    <row r="187" spans="1:16" ht="12.75">
      <c r="A187" s="121"/>
      <c r="B187" s="36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3"/>
      <c r="N187" s="18"/>
      <c r="O187" s="18"/>
      <c r="P187" s="18"/>
    </row>
    <row r="188" spans="1:16" ht="12.75">
      <c r="A188" s="121"/>
      <c r="B188" s="36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3"/>
      <c r="N188" s="18"/>
      <c r="O188" s="18"/>
      <c r="P188" s="18"/>
    </row>
    <row r="189" spans="1:16" ht="12.75">
      <c r="A189" s="121"/>
      <c r="B189" s="36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3"/>
      <c r="N189" s="18"/>
      <c r="O189" s="18"/>
      <c r="P189" s="18"/>
    </row>
    <row r="190" spans="1:16" ht="12.75">
      <c r="A190" s="121"/>
      <c r="B190" s="36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3"/>
      <c r="N190" s="18"/>
      <c r="O190" s="18"/>
      <c r="P190" s="18"/>
    </row>
    <row r="191" spans="1:16" ht="12.75">
      <c r="A191" s="121"/>
      <c r="B191" s="36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3"/>
      <c r="N191" s="18"/>
      <c r="O191" s="18"/>
      <c r="P191" s="18"/>
    </row>
    <row r="192" spans="1:16" ht="12.75">
      <c r="A192" s="121"/>
      <c r="B192" s="36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3"/>
      <c r="N192" s="18"/>
      <c r="O192" s="18"/>
      <c r="P192" s="18"/>
    </row>
    <row r="193" spans="1:16" ht="12.75">
      <c r="A193" s="121"/>
      <c r="B193" s="36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3"/>
      <c r="N193" s="18"/>
      <c r="O193" s="18"/>
      <c r="P193" s="18"/>
    </row>
    <row r="194" spans="1:16" ht="12.75">
      <c r="A194" s="121"/>
      <c r="B194" s="36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3"/>
      <c r="N194" s="18"/>
      <c r="O194" s="18"/>
      <c r="P194" s="18"/>
    </row>
    <row r="195" spans="1:16" ht="12.75">
      <c r="A195" s="121"/>
      <c r="B195" s="36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3"/>
      <c r="N195" s="18"/>
      <c r="O195" s="18"/>
      <c r="P195" s="18"/>
    </row>
    <row r="196" spans="1:16" ht="12.75">
      <c r="A196" s="121"/>
      <c r="B196" s="36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3"/>
      <c r="N196" s="18"/>
      <c r="O196" s="18"/>
      <c r="P196" s="18"/>
    </row>
    <row r="197" spans="1:16" ht="12.75">
      <c r="A197" s="121"/>
      <c r="B197" s="36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3"/>
      <c r="N197" s="18"/>
      <c r="O197" s="18"/>
      <c r="P197" s="18"/>
    </row>
    <row r="198" spans="1:16" ht="12.75">
      <c r="A198" s="121"/>
      <c r="B198" s="36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3"/>
      <c r="N198" s="18"/>
      <c r="O198" s="18"/>
      <c r="P198" s="18"/>
    </row>
    <row r="199" spans="1:16" ht="12.75">
      <c r="A199" s="121"/>
      <c r="B199" s="36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3"/>
      <c r="N199" s="18"/>
      <c r="O199" s="18"/>
      <c r="P199" s="18"/>
    </row>
    <row r="200" spans="1:16" ht="12.75">
      <c r="A200" s="121"/>
      <c r="B200" s="36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3"/>
      <c r="N200" s="18"/>
      <c r="O200" s="18"/>
      <c r="P200" s="18"/>
    </row>
    <row r="201" spans="1:16" ht="12.75">
      <c r="A201" s="121"/>
      <c r="B201" s="36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3"/>
      <c r="N201" s="18"/>
      <c r="O201" s="18"/>
      <c r="P201" s="18"/>
    </row>
    <row r="202" spans="1:16" ht="12.75">
      <c r="A202" s="121"/>
      <c r="B202" s="36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3"/>
      <c r="N202" s="18"/>
      <c r="O202" s="18"/>
      <c r="P202" s="18"/>
    </row>
    <row r="203" spans="1:16" ht="12.75">
      <c r="A203" s="121"/>
      <c r="B203" s="36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3"/>
      <c r="N203" s="18"/>
      <c r="O203" s="18"/>
      <c r="P203" s="18"/>
    </row>
    <row r="204" spans="1:16" ht="12.75">
      <c r="A204" s="121"/>
      <c r="B204" s="36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3"/>
      <c r="N204" s="18"/>
      <c r="O204" s="18"/>
      <c r="P204" s="18"/>
    </row>
    <row r="205" spans="1:16" ht="12.75">
      <c r="A205" s="121"/>
      <c r="B205" s="36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3"/>
      <c r="N205" s="18"/>
      <c r="O205" s="18"/>
      <c r="P205" s="18"/>
    </row>
    <row r="206" spans="1:16" ht="12.75">
      <c r="A206" s="121"/>
      <c r="B206" s="36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3"/>
      <c r="N206" s="18"/>
      <c r="O206" s="18"/>
      <c r="P206" s="18"/>
    </row>
    <row r="207" spans="1:16" ht="12.75">
      <c r="A207" s="121"/>
      <c r="B207" s="36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3"/>
      <c r="N207" s="18"/>
      <c r="O207" s="18"/>
      <c r="P207" s="18"/>
    </row>
    <row r="208" spans="1:16" ht="12.75">
      <c r="A208" s="121"/>
      <c r="B208" s="36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3"/>
      <c r="N208" s="18"/>
      <c r="O208" s="18"/>
      <c r="P208" s="18"/>
    </row>
    <row r="209" spans="1:16" ht="12.75">
      <c r="A209" s="121"/>
      <c r="B209" s="36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3"/>
      <c r="N209" s="18"/>
      <c r="O209" s="18"/>
      <c r="P209" s="18"/>
    </row>
    <row r="210" spans="1:16" ht="12.75">
      <c r="A210" s="121"/>
      <c r="B210" s="36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3"/>
      <c r="N210" s="18"/>
      <c r="O210" s="18"/>
      <c r="P210" s="18"/>
    </row>
    <row r="211" spans="1:16" ht="12.75">
      <c r="A211" s="121"/>
      <c r="B211" s="36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3"/>
      <c r="N211" s="18"/>
      <c r="O211" s="18"/>
      <c r="P211" s="18"/>
    </row>
    <row r="212" spans="1:16" ht="12.75">
      <c r="A212" s="121"/>
      <c r="B212" s="36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3"/>
      <c r="N212" s="18"/>
      <c r="O212" s="18"/>
      <c r="P212" s="18"/>
    </row>
    <row r="213" spans="1:16" ht="12.75">
      <c r="A213" s="121"/>
      <c r="B213" s="36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3"/>
      <c r="N213" s="18"/>
      <c r="O213" s="18"/>
      <c r="P213" s="18"/>
    </row>
    <row r="214" spans="1:16" ht="12.75">
      <c r="A214" s="121"/>
      <c r="B214" s="36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3"/>
      <c r="N214" s="18"/>
      <c r="O214" s="18"/>
      <c r="P214" s="18"/>
    </row>
    <row r="215" spans="1:16" ht="12.75">
      <c r="A215" s="121"/>
      <c r="B215" s="36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3"/>
      <c r="N215" s="18"/>
      <c r="O215" s="18"/>
      <c r="P215" s="18"/>
    </row>
    <row r="216" spans="1:16" ht="12.75">
      <c r="A216" s="121"/>
      <c r="B216" s="36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3"/>
      <c r="N216" s="18"/>
      <c r="O216" s="18"/>
      <c r="P216" s="18"/>
    </row>
    <row r="217" spans="1:16" ht="12.75">
      <c r="A217" s="121"/>
      <c r="B217" s="36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3"/>
      <c r="N217" s="18"/>
      <c r="O217" s="18"/>
      <c r="P217" s="18"/>
    </row>
    <row r="218" spans="1:16" ht="12.75">
      <c r="A218" s="121"/>
      <c r="B218" s="36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3"/>
      <c r="N218" s="18"/>
      <c r="O218" s="18"/>
      <c r="P218" s="18"/>
    </row>
    <row r="219" spans="1:16" ht="12.75">
      <c r="A219" s="121"/>
      <c r="B219" s="36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3"/>
      <c r="N219" s="18"/>
      <c r="O219" s="18"/>
      <c r="P219" s="18"/>
    </row>
    <row r="220" spans="1:16" ht="12.75">
      <c r="A220" s="121"/>
      <c r="B220" s="36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3"/>
      <c r="N220" s="18"/>
      <c r="O220" s="18"/>
      <c r="P220" s="18"/>
    </row>
    <row r="221" spans="1:16" ht="12.75">
      <c r="A221" s="121"/>
      <c r="B221" s="36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3"/>
      <c r="N221" s="18"/>
      <c r="O221" s="18"/>
      <c r="P221" s="18"/>
    </row>
    <row r="222" spans="1:16" ht="12.75">
      <c r="A222" s="121"/>
      <c r="B222" s="36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3"/>
      <c r="N222" s="18"/>
      <c r="O222" s="18"/>
      <c r="P222" s="18"/>
    </row>
    <row r="223" spans="1:16" ht="12.75">
      <c r="A223" s="121"/>
      <c r="B223" s="36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3"/>
      <c r="N223" s="18"/>
      <c r="O223" s="18"/>
      <c r="P223" s="18"/>
    </row>
    <row r="224" spans="1:16" ht="12.75">
      <c r="A224" s="121"/>
      <c r="B224" s="36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3"/>
      <c r="N224" s="18"/>
      <c r="O224" s="18"/>
      <c r="P224" s="18"/>
    </row>
    <row r="225" spans="1:16" ht="12.75">
      <c r="A225" s="121"/>
      <c r="B225" s="36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3"/>
      <c r="N225" s="18"/>
      <c r="O225" s="18"/>
      <c r="P225" s="18"/>
    </row>
    <row r="226" spans="1:16" ht="12.75">
      <c r="A226" s="121"/>
      <c r="B226" s="36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3"/>
      <c r="N226" s="18"/>
      <c r="O226" s="18"/>
      <c r="P226" s="18"/>
    </row>
    <row r="227" spans="1:16" ht="12.75">
      <c r="A227" s="121"/>
      <c r="B227" s="36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3"/>
      <c r="N227" s="18"/>
      <c r="O227" s="18"/>
      <c r="P227" s="18"/>
    </row>
    <row r="228" spans="1:16" ht="12.75">
      <c r="A228" s="121"/>
      <c r="B228" s="36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3"/>
      <c r="N228" s="18"/>
      <c r="O228" s="18"/>
      <c r="P228" s="18"/>
    </row>
    <row r="229" spans="1:16" ht="12.75">
      <c r="A229" s="121"/>
      <c r="B229" s="36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3"/>
      <c r="N229" s="18"/>
      <c r="O229" s="18"/>
      <c r="P229" s="18"/>
    </row>
    <row r="230" spans="1:16" ht="12.75">
      <c r="A230" s="121"/>
      <c r="B230" s="36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3"/>
      <c r="N230" s="18"/>
      <c r="O230" s="18"/>
      <c r="P230" s="18"/>
    </row>
    <row r="231" spans="1:16" ht="12.75">
      <c r="A231" s="121"/>
      <c r="B231" s="36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3"/>
      <c r="N231" s="18"/>
      <c r="O231" s="18"/>
      <c r="P231" s="18"/>
    </row>
    <row r="232" spans="1:16" ht="12.75">
      <c r="A232" s="121"/>
      <c r="B232" s="36"/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3"/>
      <c r="N232" s="18"/>
      <c r="O232" s="18"/>
      <c r="P232" s="18"/>
    </row>
    <row r="233" spans="1:16" ht="12.75">
      <c r="A233" s="121"/>
      <c r="B233" s="36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3"/>
      <c r="N233" s="18"/>
      <c r="O233" s="18"/>
      <c r="P233" s="18"/>
    </row>
    <row r="234" spans="1:16" ht="12.75">
      <c r="A234" s="121"/>
      <c r="B234" s="36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3"/>
      <c r="N234" s="18"/>
      <c r="O234" s="18"/>
      <c r="P234" s="18"/>
    </row>
    <row r="235" spans="1:16" ht="12.75">
      <c r="A235" s="121"/>
      <c r="B235" s="36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3"/>
      <c r="N235" s="18"/>
      <c r="O235" s="18"/>
      <c r="P235" s="18"/>
    </row>
    <row r="236" spans="1:16" ht="12.75">
      <c r="A236" s="121"/>
      <c r="B236" s="36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3"/>
      <c r="N236" s="18"/>
      <c r="O236" s="18"/>
      <c r="P236" s="18"/>
    </row>
    <row r="237" spans="1:16" ht="12.75">
      <c r="A237" s="121"/>
      <c r="B237" s="36"/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3"/>
      <c r="N237" s="18"/>
      <c r="O237" s="18"/>
      <c r="P237" s="18"/>
    </row>
    <row r="238" spans="1:16" ht="12.75">
      <c r="A238" s="121"/>
      <c r="B238" s="36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3"/>
      <c r="N238" s="18"/>
      <c r="O238" s="18"/>
      <c r="P238" s="18"/>
    </row>
    <row r="239" spans="1:16" ht="12.75">
      <c r="A239" s="121"/>
      <c r="B239" s="36"/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3"/>
      <c r="N239" s="18"/>
      <c r="O239" s="18"/>
      <c r="P239" s="18"/>
    </row>
    <row r="240" spans="1:16" ht="12.75">
      <c r="A240" s="121"/>
      <c r="B240" s="36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3"/>
      <c r="N240" s="18"/>
      <c r="O240" s="18"/>
      <c r="P240" s="18"/>
    </row>
    <row r="241" spans="1:16" ht="12.75">
      <c r="A241" s="121"/>
      <c r="B241" s="36"/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3"/>
      <c r="N241" s="18"/>
      <c r="O241" s="18"/>
      <c r="P241" s="18"/>
    </row>
    <row r="242" spans="1:16" ht="12.75">
      <c r="A242" s="121"/>
      <c r="B242" s="36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3"/>
      <c r="N242" s="18"/>
      <c r="O242" s="18"/>
      <c r="P242" s="18"/>
    </row>
    <row r="243" spans="1:16" ht="12.75">
      <c r="A243" s="121"/>
      <c r="B243" s="36"/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3"/>
      <c r="N243" s="18"/>
      <c r="O243" s="18"/>
      <c r="P243" s="18"/>
    </row>
    <row r="244" spans="1:16" ht="12.75">
      <c r="A244" s="121"/>
      <c r="B244" s="36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3"/>
      <c r="N244" s="18"/>
      <c r="O244" s="18"/>
      <c r="P244" s="18"/>
    </row>
    <row r="245" spans="1:16" ht="12.75">
      <c r="A245" s="121"/>
      <c r="B245" s="36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3"/>
      <c r="N245" s="18"/>
      <c r="O245" s="18"/>
      <c r="P245" s="18"/>
    </row>
    <row r="246" spans="1:16" ht="12.75">
      <c r="A246" s="121"/>
      <c r="B246" s="36"/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3"/>
      <c r="N246" s="18"/>
      <c r="O246" s="18"/>
      <c r="P246" s="18"/>
    </row>
    <row r="247" spans="1:16" ht="12.75">
      <c r="A247" s="121"/>
      <c r="B247" s="36"/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3"/>
      <c r="N247" s="18"/>
      <c r="O247" s="18"/>
      <c r="P247" s="18"/>
    </row>
    <row r="248" spans="1:16" ht="12.75">
      <c r="A248" s="121"/>
      <c r="B248" s="36"/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  <c r="M248" s="123"/>
      <c r="N248" s="18"/>
      <c r="O248" s="18"/>
      <c r="P248" s="18"/>
    </row>
    <row r="249" spans="1:16" ht="12.75">
      <c r="A249" s="121"/>
      <c r="B249" s="36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3"/>
      <c r="N249" s="18"/>
      <c r="O249" s="18"/>
      <c r="P249" s="18"/>
    </row>
    <row r="250" spans="1:16" ht="12.75">
      <c r="A250" s="121"/>
      <c r="B250" s="36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3"/>
      <c r="N250" s="18"/>
      <c r="O250" s="18"/>
      <c r="P250" s="18"/>
    </row>
    <row r="251" spans="1:16" ht="12.75">
      <c r="A251" s="121"/>
      <c r="B251" s="36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23"/>
      <c r="N251" s="18"/>
      <c r="O251" s="18"/>
      <c r="P251" s="18"/>
    </row>
    <row r="252" spans="1:16" ht="12.75">
      <c r="A252" s="121"/>
      <c r="B252" s="36"/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  <c r="M252" s="123"/>
      <c r="N252" s="18"/>
      <c r="O252" s="18"/>
      <c r="P252" s="18"/>
    </row>
    <row r="253" spans="1:16" ht="12.75">
      <c r="A253" s="121"/>
      <c r="B253" s="36"/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  <c r="M253" s="123"/>
      <c r="N253" s="18"/>
      <c r="O253" s="18"/>
      <c r="P253" s="18"/>
    </row>
    <row r="254" spans="1:16" ht="12.75">
      <c r="A254" s="121"/>
      <c r="B254" s="36"/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3"/>
      <c r="N254" s="18"/>
      <c r="O254" s="18"/>
      <c r="P254" s="18"/>
    </row>
    <row r="255" spans="1:16" ht="12.75">
      <c r="A255" s="121"/>
      <c r="B255" s="36"/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  <c r="M255" s="123"/>
      <c r="N255" s="18"/>
      <c r="O255" s="18"/>
      <c r="P255" s="18"/>
    </row>
    <row r="256" spans="1:16" ht="12.75">
      <c r="A256" s="121"/>
      <c r="B256" s="36"/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  <c r="M256" s="123"/>
      <c r="N256" s="18"/>
      <c r="O256" s="18"/>
      <c r="P256" s="18"/>
    </row>
    <row r="257" spans="1:16" ht="12.75">
      <c r="A257" s="121"/>
      <c r="B257" s="36"/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23"/>
      <c r="N257" s="18"/>
      <c r="O257" s="18"/>
      <c r="P257" s="18"/>
    </row>
    <row r="258" spans="1:16" ht="12.75">
      <c r="A258" s="121"/>
      <c r="B258" s="36"/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  <c r="M258" s="123"/>
      <c r="N258" s="18"/>
      <c r="O258" s="18"/>
      <c r="P258" s="18"/>
    </row>
    <row r="259" spans="1:16" ht="12.75">
      <c r="A259" s="121"/>
      <c r="B259" s="36"/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3"/>
      <c r="N259" s="18"/>
      <c r="O259" s="18"/>
      <c r="P259" s="18"/>
    </row>
    <row r="260" spans="1:16" ht="12.75">
      <c r="A260" s="121"/>
      <c r="B260" s="36"/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  <c r="M260" s="123"/>
      <c r="N260" s="18"/>
      <c r="O260" s="18"/>
      <c r="P260" s="18"/>
    </row>
    <row r="261" spans="1:16" ht="12.75">
      <c r="A261" s="121"/>
      <c r="B261" s="36"/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  <c r="M261" s="123"/>
      <c r="N261" s="18"/>
      <c r="O261" s="18"/>
      <c r="P261" s="18"/>
    </row>
    <row r="262" spans="1:16" ht="12.75">
      <c r="A262" s="121"/>
      <c r="B262" s="36"/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  <c r="M262" s="123"/>
      <c r="N262" s="18"/>
      <c r="O262" s="18"/>
      <c r="P262" s="18"/>
    </row>
    <row r="263" spans="1:16" ht="12.75">
      <c r="A263" s="121"/>
      <c r="B263" s="36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23"/>
      <c r="N263" s="18"/>
      <c r="O263" s="18"/>
      <c r="P263" s="18"/>
    </row>
    <row r="264" spans="1:16" ht="12.75">
      <c r="A264" s="121"/>
      <c r="B264" s="36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  <c r="M264" s="123"/>
      <c r="N264" s="18"/>
      <c r="O264" s="18"/>
      <c r="P264" s="18"/>
    </row>
    <row r="265" spans="1:16" ht="12.75">
      <c r="A265" s="121"/>
      <c r="B265" s="36"/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23"/>
      <c r="N265" s="18"/>
      <c r="O265" s="18"/>
      <c r="P265" s="18"/>
    </row>
    <row r="266" spans="1:16" ht="12.75">
      <c r="A266" s="121"/>
      <c r="B266" s="36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3"/>
      <c r="N266" s="18"/>
      <c r="O266" s="18"/>
      <c r="P266" s="18"/>
    </row>
    <row r="267" spans="1:16" ht="12.75">
      <c r="A267" s="121"/>
      <c r="B267" s="36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3"/>
      <c r="N267" s="18"/>
      <c r="O267" s="18"/>
      <c r="P267" s="18"/>
    </row>
    <row r="268" spans="1:16" ht="12.75">
      <c r="A268" s="121"/>
      <c r="B268" s="36"/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  <c r="M268" s="123"/>
      <c r="N268" s="18"/>
      <c r="O268" s="18"/>
      <c r="P268" s="18"/>
    </row>
    <row r="269" spans="1:16" ht="12.75">
      <c r="A269" s="121"/>
      <c r="B269" s="36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3"/>
      <c r="N269" s="18"/>
      <c r="O269" s="18"/>
      <c r="P269" s="18"/>
    </row>
    <row r="270" spans="1:16" ht="12.75">
      <c r="A270" s="121"/>
      <c r="B270" s="36"/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  <c r="M270" s="123"/>
      <c r="N270" s="18"/>
      <c r="O270" s="18"/>
      <c r="P270" s="18"/>
    </row>
    <row r="271" spans="1:16" ht="12.75">
      <c r="A271" s="121"/>
      <c r="B271" s="36"/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  <c r="M271" s="123"/>
      <c r="N271" s="18"/>
      <c r="O271" s="18"/>
      <c r="P271" s="18"/>
    </row>
    <row r="272" spans="1:16" ht="12.75">
      <c r="A272" s="121"/>
      <c r="B272" s="36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  <c r="M272" s="123"/>
      <c r="N272" s="18"/>
      <c r="O272" s="18"/>
      <c r="P272" s="18"/>
    </row>
    <row r="273" spans="1:16" ht="12.75">
      <c r="A273" s="121"/>
      <c r="B273" s="36"/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  <c r="M273" s="123"/>
      <c r="N273" s="18"/>
      <c r="O273" s="18"/>
      <c r="P273" s="18"/>
    </row>
    <row r="274" spans="1:16" ht="12.75">
      <c r="A274" s="121"/>
      <c r="B274" s="36"/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23"/>
      <c r="N274" s="18"/>
      <c r="O274" s="18"/>
      <c r="P274" s="18"/>
    </row>
    <row r="275" spans="1:16" ht="12.75">
      <c r="A275" s="121"/>
      <c r="B275" s="36"/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3"/>
      <c r="N275" s="18"/>
      <c r="O275" s="18"/>
      <c r="P275" s="18"/>
    </row>
    <row r="276" spans="1:16" ht="12.75">
      <c r="A276" s="121"/>
      <c r="B276" s="36"/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23"/>
      <c r="N276" s="18"/>
      <c r="O276" s="18"/>
      <c r="P276" s="18"/>
    </row>
    <row r="277" spans="1:16" ht="12.75">
      <c r="A277" s="121"/>
      <c r="B277" s="36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23"/>
      <c r="N277" s="18"/>
      <c r="O277" s="18"/>
      <c r="P277" s="18"/>
    </row>
    <row r="278" spans="1:16" ht="12.75">
      <c r="A278" s="121"/>
      <c r="B278" s="36"/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  <c r="M278" s="123"/>
      <c r="N278" s="18"/>
      <c r="O278" s="18"/>
      <c r="P278" s="18"/>
    </row>
    <row r="279" spans="1:16" ht="12.75">
      <c r="A279" s="121"/>
      <c r="B279" s="36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23"/>
      <c r="N279" s="18"/>
      <c r="O279" s="18"/>
      <c r="P279" s="18"/>
    </row>
    <row r="280" spans="1:16" ht="12.75">
      <c r="A280" s="121"/>
      <c r="B280" s="36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23"/>
      <c r="N280" s="18"/>
      <c r="O280" s="18"/>
      <c r="P280" s="18"/>
    </row>
    <row r="281" spans="1:16" ht="12.75">
      <c r="A281" s="121"/>
      <c r="B281" s="36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23"/>
      <c r="N281" s="18"/>
      <c r="O281" s="18"/>
      <c r="P281" s="18"/>
    </row>
    <row r="282" spans="1:16" ht="12.75">
      <c r="A282" s="121"/>
      <c r="B282" s="36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23"/>
      <c r="N282" s="18"/>
      <c r="O282" s="18"/>
      <c r="P282" s="18"/>
    </row>
    <row r="283" spans="1:16" ht="12.75">
      <c r="A283" s="121"/>
      <c r="B283" s="36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23"/>
      <c r="N283" s="18"/>
      <c r="O283" s="18"/>
      <c r="P283" s="18"/>
    </row>
    <row r="284" spans="1:16" ht="12.75">
      <c r="A284" s="121"/>
      <c r="B284" s="36"/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  <c r="M284" s="123"/>
      <c r="N284" s="18"/>
      <c r="O284" s="18"/>
      <c r="P284" s="18"/>
    </row>
    <row r="285" spans="1:16" ht="12.75">
      <c r="A285" s="121"/>
      <c r="B285" s="36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  <c r="M285" s="123"/>
      <c r="N285" s="18"/>
      <c r="O285" s="18"/>
      <c r="P285" s="18"/>
    </row>
    <row r="286" spans="1:16" ht="12.75">
      <c r="A286" s="121"/>
      <c r="B286" s="36"/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  <c r="M286" s="123"/>
      <c r="N286" s="18"/>
      <c r="O286" s="18"/>
      <c r="P286" s="18"/>
    </row>
    <row r="287" spans="1:16" ht="12.75">
      <c r="A287" s="121"/>
      <c r="B287" s="36"/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  <c r="M287" s="123"/>
      <c r="N287" s="18"/>
      <c r="O287" s="18"/>
      <c r="P287" s="18"/>
    </row>
    <row r="288" spans="1:16" ht="12.75">
      <c r="A288" s="121"/>
      <c r="B288" s="36"/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  <c r="M288" s="123"/>
      <c r="N288" s="18"/>
      <c r="O288" s="18"/>
      <c r="P288" s="18"/>
    </row>
    <row r="289" spans="1:16" ht="12.75">
      <c r="A289" s="121"/>
      <c r="B289" s="36"/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  <c r="M289" s="123"/>
      <c r="N289" s="18"/>
      <c r="O289" s="18"/>
      <c r="P289" s="18"/>
    </row>
    <row r="290" spans="1:16" ht="12.75">
      <c r="A290" s="121"/>
      <c r="B290" s="36"/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  <c r="M290" s="123"/>
      <c r="N290" s="18"/>
      <c r="O290" s="18"/>
      <c r="P290" s="18"/>
    </row>
    <row r="291" spans="1:16" ht="12.75">
      <c r="A291" s="121"/>
      <c r="B291" s="36"/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  <c r="M291" s="123"/>
      <c r="N291" s="18"/>
      <c r="O291" s="18"/>
      <c r="P291" s="18"/>
    </row>
    <row r="292" spans="1:16" ht="12.75">
      <c r="A292" s="121"/>
      <c r="B292" s="36"/>
      <c r="C292" s="121"/>
      <c r="D292" s="121"/>
      <c r="E292" s="121"/>
      <c r="F292" s="121"/>
      <c r="G292" s="121"/>
      <c r="H292" s="121"/>
      <c r="I292" s="121"/>
      <c r="J292" s="121"/>
      <c r="K292" s="121"/>
      <c r="L292" s="121"/>
      <c r="M292" s="123"/>
      <c r="N292" s="18"/>
      <c r="O292" s="18"/>
      <c r="P292" s="18"/>
    </row>
    <row r="293" spans="1:16" ht="12.75">
      <c r="A293" s="121"/>
      <c r="B293" s="36"/>
      <c r="C293" s="121"/>
      <c r="D293" s="121"/>
      <c r="E293" s="121"/>
      <c r="F293" s="121"/>
      <c r="G293" s="121"/>
      <c r="H293" s="121"/>
      <c r="I293" s="121"/>
      <c r="J293" s="121"/>
      <c r="K293" s="121"/>
      <c r="L293" s="121"/>
      <c r="M293" s="123"/>
      <c r="N293" s="18"/>
      <c r="O293" s="18"/>
      <c r="P293" s="18"/>
    </row>
    <row r="294" spans="1:16" ht="12.75">
      <c r="A294" s="121"/>
      <c r="B294" s="36"/>
      <c r="C294" s="121"/>
      <c r="D294" s="121"/>
      <c r="E294" s="121"/>
      <c r="F294" s="121"/>
      <c r="G294" s="121"/>
      <c r="H294" s="121"/>
      <c r="I294" s="121"/>
      <c r="J294" s="121"/>
      <c r="K294" s="121"/>
      <c r="L294" s="121"/>
      <c r="M294" s="123"/>
      <c r="N294" s="18"/>
      <c r="O294" s="18"/>
      <c r="P294" s="18"/>
    </row>
    <row r="295" spans="1:16" ht="12.75">
      <c r="A295" s="121"/>
      <c r="B295" s="36"/>
      <c r="C295" s="121"/>
      <c r="D295" s="121"/>
      <c r="E295" s="121"/>
      <c r="F295" s="121"/>
      <c r="G295" s="121"/>
      <c r="H295" s="121"/>
      <c r="I295" s="121"/>
      <c r="J295" s="121"/>
      <c r="K295" s="121"/>
      <c r="L295" s="121"/>
      <c r="M295" s="123"/>
      <c r="N295" s="18"/>
      <c r="O295" s="18"/>
      <c r="P295" s="18"/>
    </row>
    <row r="296" spans="1:16" ht="12.75">
      <c r="A296" s="121"/>
      <c r="B296" s="36"/>
      <c r="C296" s="121"/>
      <c r="D296" s="121"/>
      <c r="E296" s="121"/>
      <c r="F296" s="121"/>
      <c r="G296" s="121"/>
      <c r="H296" s="121"/>
      <c r="I296" s="121"/>
      <c r="J296" s="121"/>
      <c r="K296" s="121"/>
      <c r="L296" s="121"/>
      <c r="M296" s="123"/>
      <c r="N296" s="18"/>
      <c r="O296" s="18"/>
      <c r="P296" s="18"/>
    </row>
    <row r="297" spans="1:16" ht="12.75">
      <c r="A297" s="121"/>
      <c r="B297" s="36"/>
      <c r="C297" s="121"/>
      <c r="D297" s="121"/>
      <c r="E297" s="121"/>
      <c r="F297" s="121"/>
      <c r="G297" s="121"/>
      <c r="H297" s="121"/>
      <c r="I297" s="121"/>
      <c r="J297" s="121"/>
      <c r="K297" s="121"/>
      <c r="L297" s="121"/>
      <c r="M297" s="123"/>
      <c r="N297" s="18"/>
      <c r="O297" s="18"/>
      <c r="P297" s="18"/>
    </row>
    <row r="298" spans="1:16" ht="12.75">
      <c r="A298" s="121"/>
      <c r="B298" s="36"/>
      <c r="C298" s="121"/>
      <c r="D298" s="121"/>
      <c r="E298" s="121"/>
      <c r="F298" s="121"/>
      <c r="G298" s="121"/>
      <c r="H298" s="121"/>
      <c r="I298" s="121"/>
      <c r="J298" s="121"/>
      <c r="K298" s="121"/>
      <c r="L298" s="121"/>
      <c r="M298" s="123"/>
      <c r="N298" s="18"/>
      <c r="O298" s="18"/>
      <c r="P298" s="18"/>
    </row>
    <row r="299" spans="1:16" ht="12.75">
      <c r="A299" s="121"/>
      <c r="B299" s="36"/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  <c r="M299" s="123"/>
      <c r="N299" s="18"/>
      <c r="O299" s="18"/>
      <c r="P299" s="18"/>
    </row>
    <row r="300" spans="1:16" ht="12.75">
      <c r="A300" s="121"/>
      <c r="B300" s="36"/>
      <c r="C300" s="121"/>
      <c r="D300" s="121"/>
      <c r="E300" s="121"/>
      <c r="F300" s="121"/>
      <c r="G300" s="121"/>
      <c r="H300" s="121"/>
      <c r="I300" s="121"/>
      <c r="J300" s="121"/>
      <c r="K300" s="121"/>
      <c r="L300" s="121"/>
      <c r="M300" s="123"/>
      <c r="N300" s="18"/>
      <c r="O300" s="18"/>
      <c r="P300" s="18"/>
    </row>
    <row r="301" spans="1:16" ht="12.75">
      <c r="A301" s="121"/>
      <c r="B301" s="36"/>
      <c r="C301" s="121"/>
      <c r="D301" s="121"/>
      <c r="E301" s="121"/>
      <c r="F301" s="121"/>
      <c r="G301" s="121"/>
      <c r="H301" s="121"/>
      <c r="I301" s="121"/>
      <c r="J301" s="121"/>
      <c r="K301" s="121"/>
      <c r="L301" s="121"/>
      <c r="M301" s="123"/>
      <c r="N301" s="18"/>
      <c r="O301" s="18"/>
      <c r="P301" s="18"/>
    </row>
    <row r="302" spans="1:16" ht="12.75">
      <c r="A302" s="121"/>
      <c r="B302" s="36"/>
      <c r="C302" s="121"/>
      <c r="D302" s="121"/>
      <c r="E302" s="121"/>
      <c r="F302" s="121"/>
      <c r="G302" s="121"/>
      <c r="H302" s="121"/>
      <c r="I302" s="121"/>
      <c r="J302" s="121"/>
      <c r="K302" s="121"/>
      <c r="L302" s="121"/>
      <c r="M302" s="123"/>
      <c r="N302" s="18"/>
      <c r="O302" s="18"/>
      <c r="P302" s="18"/>
    </row>
    <row r="303" spans="1:16" ht="12.75">
      <c r="A303" s="121"/>
      <c r="B303" s="36"/>
      <c r="C303" s="121"/>
      <c r="D303" s="121"/>
      <c r="E303" s="121"/>
      <c r="F303" s="121"/>
      <c r="G303" s="121"/>
      <c r="H303" s="121"/>
      <c r="I303" s="121"/>
      <c r="J303" s="121"/>
      <c r="K303" s="121"/>
      <c r="L303" s="121"/>
      <c r="M303" s="123"/>
      <c r="N303" s="18"/>
      <c r="O303" s="18"/>
      <c r="P303" s="18"/>
    </row>
    <row r="304" spans="1:16" ht="12.75">
      <c r="A304" s="121"/>
      <c r="B304" s="36"/>
      <c r="C304" s="121"/>
      <c r="D304" s="121"/>
      <c r="E304" s="121"/>
      <c r="F304" s="121"/>
      <c r="G304" s="121"/>
      <c r="H304" s="121"/>
      <c r="I304" s="121"/>
      <c r="J304" s="121"/>
      <c r="K304" s="121"/>
      <c r="L304" s="121"/>
      <c r="M304" s="123"/>
      <c r="N304" s="18"/>
      <c r="O304" s="18"/>
      <c r="P304" s="18"/>
    </row>
    <row r="305" spans="1:16" ht="12.75">
      <c r="A305" s="121"/>
      <c r="B305" s="36"/>
      <c r="C305" s="121"/>
      <c r="D305" s="121"/>
      <c r="E305" s="121"/>
      <c r="F305" s="121"/>
      <c r="G305" s="121"/>
      <c r="H305" s="121"/>
      <c r="I305" s="121"/>
      <c r="J305" s="121"/>
      <c r="K305" s="121"/>
      <c r="L305" s="121"/>
      <c r="M305" s="123"/>
      <c r="N305" s="18"/>
      <c r="O305" s="18"/>
      <c r="P305" s="18"/>
    </row>
    <row r="306" spans="1:16" ht="12.75">
      <c r="A306" s="121"/>
      <c r="B306" s="36"/>
      <c r="C306" s="121"/>
      <c r="D306" s="121"/>
      <c r="E306" s="121"/>
      <c r="F306" s="121"/>
      <c r="G306" s="121"/>
      <c r="H306" s="121"/>
      <c r="I306" s="121"/>
      <c r="J306" s="121"/>
      <c r="K306" s="121"/>
      <c r="L306" s="121"/>
      <c r="M306" s="123"/>
      <c r="N306" s="18"/>
      <c r="O306" s="18"/>
      <c r="P306" s="18"/>
    </row>
    <row r="307" spans="1:16" ht="12.75">
      <c r="A307" s="121"/>
      <c r="B307" s="36"/>
      <c r="C307" s="121"/>
      <c r="D307" s="121"/>
      <c r="E307" s="121"/>
      <c r="F307" s="121"/>
      <c r="G307" s="121"/>
      <c r="H307" s="121"/>
      <c r="I307" s="121"/>
      <c r="J307" s="121"/>
      <c r="K307" s="121"/>
      <c r="L307" s="121"/>
      <c r="M307" s="123"/>
      <c r="N307" s="18"/>
      <c r="O307" s="18"/>
      <c r="P307" s="18"/>
    </row>
    <row r="308" spans="1:16" ht="12.75">
      <c r="A308" s="121"/>
      <c r="B308" s="36"/>
      <c r="C308" s="121"/>
      <c r="D308" s="121"/>
      <c r="E308" s="121"/>
      <c r="F308" s="121"/>
      <c r="G308" s="121"/>
      <c r="H308" s="121"/>
      <c r="I308" s="121"/>
      <c r="J308" s="121"/>
      <c r="K308" s="121"/>
      <c r="L308" s="121"/>
      <c r="M308" s="123"/>
      <c r="N308" s="18"/>
      <c r="O308" s="18"/>
      <c r="P308" s="18"/>
    </row>
    <row r="309" spans="1:16" ht="12.75">
      <c r="A309" s="121"/>
      <c r="B309" s="36"/>
      <c r="C309" s="121"/>
      <c r="D309" s="121"/>
      <c r="E309" s="121"/>
      <c r="F309" s="121"/>
      <c r="G309" s="121"/>
      <c r="H309" s="121"/>
      <c r="I309" s="121"/>
      <c r="J309" s="121"/>
      <c r="K309" s="121"/>
      <c r="L309" s="121"/>
      <c r="M309" s="123"/>
      <c r="N309" s="18"/>
      <c r="O309" s="18"/>
      <c r="P309" s="18"/>
    </row>
    <row r="310" spans="1:16" ht="12.75">
      <c r="A310" s="121"/>
      <c r="B310" s="36"/>
      <c r="C310" s="121"/>
      <c r="D310" s="121"/>
      <c r="E310" s="121"/>
      <c r="F310" s="121"/>
      <c r="G310" s="121"/>
      <c r="H310" s="121"/>
      <c r="I310" s="121"/>
      <c r="J310" s="121"/>
      <c r="K310" s="121"/>
      <c r="L310" s="121"/>
      <c r="M310" s="123"/>
      <c r="N310" s="18"/>
      <c r="O310" s="18"/>
      <c r="P310" s="18"/>
    </row>
    <row r="311" spans="1:16" ht="12.75">
      <c r="A311" s="121"/>
      <c r="B311" s="36"/>
      <c r="C311" s="121"/>
      <c r="D311" s="121"/>
      <c r="E311" s="121"/>
      <c r="F311" s="121"/>
      <c r="G311" s="121"/>
      <c r="H311" s="121"/>
      <c r="I311" s="121"/>
      <c r="J311" s="121"/>
      <c r="K311" s="121"/>
      <c r="L311" s="121"/>
      <c r="M311" s="123"/>
      <c r="N311" s="18"/>
      <c r="O311" s="18"/>
      <c r="P311" s="18"/>
    </row>
    <row r="312" spans="1:16" ht="12.75">
      <c r="A312" s="121"/>
      <c r="B312" s="36"/>
      <c r="C312" s="121"/>
      <c r="D312" s="121"/>
      <c r="E312" s="121"/>
      <c r="F312" s="121"/>
      <c r="G312" s="121"/>
      <c r="H312" s="121"/>
      <c r="I312" s="121"/>
      <c r="J312" s="121"/>
      <c r="K312" s="121"/>
      <c r="L312" s="121"/>
      <c r="M312" s="123"/>
      <c r="N312" s="18"/>
      <c r="O312" s="18"/>
      <c r="P312" s="18"/>
    </row>
    <row r="313" spans="1:16" ht="12.75">
      <c r="A313" s="121"/>
      <c r="B313" s="36"/>
      <c r="C313" s="121"/>
      <c r="D313" s="121"/>
      <c r="E313" s="121"/>
      <c r="F313" s="121"/>
      <c r="G313" s="121"/>
      <c r="H313" s="121"/>
      <c r="I313" s="121"/>
      <c r="J313" s="121"/>
      <c r="K313" s="121"/>
      <c r="L313" s="121"/>
      <c r="M313" s="123"/>
      <c r="N313" s="18"/>
      <c r="O313" s="18"/>
      <c r="P313" s="18"/>
    </row>
    <row r="314" spans="1:16" ht="12.75">
      <c r="A314" s="121"/>
      <c r="B314" s="36"/>
      <c r="C314" s="121"/>
      <c r="D314" s="121"/>
      <c r="E314" s="121"/>
      <c r="F314" s="121"/>
      <c r="G314" s="121"/>
      <c r="H314" s="121"/>
      <c r="I314" s="121"/>
      <c r="J314" s="121"/>
      <c r="K314" s="121"/>
      <c r="L314" s="121"/>
      <c r="M314" s="123"/>
      <c r="N314" s="18"/>
      <c r="O314" s="18"/>
      <c r="P314" s="18"/>
    </row>
    <row r="315" spans="1:16" ht="12.75">
      <c r="A315" s="121"/>
      <c r="B315" s="36"/>
      <c r="C315" s="121"/>
      <c r="D315" s="121"/>
      <c r="E315" s="121"/>
      <c r="F315" s="121"/>
      <c r="G315" s="121"/>
      <c r="H315" s="121"/>
      <c r="I315" s="121"/>
      <c r="J315" s="121"/>
      <c r="K315" s="121"/>
      <c r="L315" s="121"/>
      <c r="M315" s="123"/>
      <c r="N315" s="18"/>
      <c r="O315" s="18"/>
      <c r="P315" s="18"/>
    </row>
    <row r="316" spans="1:16" ht="12.75">
      <c r="A316" s="121"/>
      <c r="B316" s="36"/>
      <c r="C316" s="121"/>
      <c r="D316" s="121"/>
      <c r="E316" s="121"/>
      <c r="F316" s="121"/>
      <c r="G316" s="121"/>
      <c r="H316" s="121"/>
      <c r="I316" s="121"/>
      <c r="J316" s="121"/>
      <c r="K316" s="121"/>
      <c r="L316" s="121"/>
      <c r="M316" s="123"/>
      <c r="N316" s="18"/>
      <c r="O316" s="18"/>
      <c r="P316" s="18"/>
    </row>
    <row r="317" spans="1:16" ht="12.75">
      <c r="A317" s="121"/>
      <c r="B317" s="36"/>
      <c r="C317" s="121"/>
      <c r="D317" s="121"/>
      <c r="E317" s="121"/>
      <c r="F317" s="121"/>
      <c r="G317" s="121"/>
      <c r="H317" s="121"/>
      <c r="I317" s="121"/>
      <c r="J317" s="121"/>
      <c r="K317" s="121"/>
      <c r="L317" s="121"/>
      <c r="M317" s="123"/>
      <c r="N317" s="18"/>
      <c r="O317" s="18"/>
      <c r="P317" s="18"/>
    </row>
    <row r="318" spans="1:16" ht="12.75">
      <c r="A318" s="121"/>
      <c r="B318" s="36"/>
      <c r="C318" s="121"/>
      <c r="D318" s="121"/>
      <c r="E318" s="121"/>
      <c r="F318" s="121"/>
      <c r="G318" s="121"/>
      <c r="H318" s="121"/>
      <c r="I318" s="121"/>
      <c r="J318" s="121"/>
      <c r="K318" s="121"/>
      <c r="L318" s="121"/>
      <c r="M318" s="123"/>
      <c r="N318" s="18"/>
      <c r="O318" s="18"/>
      <c r="P318" s="18"/>
    </row>
    <row r="319" spans="1:16" ht="12.75">
      <c r="A319" s="121"/>
      <c r="B319" s="36"/>
      <c r="C319" s="121"/>
      <c r="D319" s="121"/>
      <c r="E319" s="121"/>
      <c r="F319" s="121"/>
      <c r="G319" s="121"/>
      <c r="H319" s="121"/>
      <c r="I319" s="121"/>
      <c r="J319" s="121"/>
      <c r="K319" s="121"/>
      <c r="L319" s="121"/>
      <c r="M319" s="123"/>
      <c r="N319" s="18"/>
      <c r="O319" s="18"/>
      <c r="P319" s="18"/>
    </row>
    <row r="320" spans="1:16" ht="12.75">
      <c r="A320" s="121"/>
      <c r="B320" s="36"/>
      <c r="C320" s="121"/>
      <c r="D320" s="121"/>
      <c r="E320" s="121"/>
      <c r="F320" s="121"/>
      <c r="G320" s="121"/>
      <c r="H320" s="121"/>
      <c r="I320" s="121"/>
      <c r="J320" s="121"/>
      <c r="K320" s="121"/>
      <c r="L320" s="121"/>
      <c r="M320" s="123"/>
      <c r="N320" s="18"/>
      <c r="O320" s="18"/>
      <c r="P320" s="18"/>
    </row>
    <row r="321" spans="1:16" ht="12.75">
      <c r="A321" s="121"/>
      <c r="B321" s="36"/>
      <c r="C321" s="121"/>
      <c r="D321" s="121"/>
      <c r="E321" s="121"/>
      <c r="F321" s="121"/>
      <c r="G321" s="121"/>
      <c r="H321" s="121"/>
      <c r="I321" s="121"/>
      <c r="J321" s="121"/>
      <c r="K321" s="121"/>
      <c r="L321" s="121"/>
      <c r="M321" s="123"/>
      <c r="N321" s="18"/>
      <c r="O321" s="18"/>
      <c r="P321" s="18"/>
    </row>
    <row r="322" spans="1:16" ht="12.75">
      <c r="A322" s="121"/>
      <c r="B322" s="36"/>
      <c r="C322" s="121"/>
      <c r="D322" s="121"/>
      <c r="E322" s="121"/>
      <c r="F322" s="121"/>
      <c r="G322" s="121"/>
      <c r="H322" s="121"/>
      <c r="I322" s="121"/>
      <c r="J322" s="121"/>
      <c r="K322" s="121"/>
      <c r="L322" s="121"/>
      <c r="M322" s="123"/>
      <c r="N322" s="18"/>
      <c r="O322" s="18"/>
      <c r="P322" s="18"/>
    </row>
    <row r="323" spans="1:16" ht="12.75">
      <c r="A323" s="121"/>
      <c r="B323" s="36"/>
      <c r="C323" s="121"/>
      <c r="D323" s="121"/>
      <c r="E323" s="121"/>
      <c r="F323" s="121"/>
      <c r="G323" s="121"/>
      <c r="H323" s="121"/>
      <c r="I323" s="121"/>
      <c r="J323" s="121"/>
      <c r="K323" s="121"/>
      <c r="L323" s="121"/>
      <c r="M323" s="123"/>
      <c r="N323" s="18"/>
      <c r="O323" s="18"/>
      <c r="P323" s="18"/>
    </row>
    <row r="324" spans="1:16" ht="12.75">
      <c r="A324" s="121"/>
      <c r="B324" s="36"/>
      <c r="C324" s="121"/>
      <c r="D324" s="121"/>
      <c r="E324" s="121"/>
      <c r="F324" s="121"/>
      <c r="G324" s="121"/>
      <c r="H324" s="121"/>
      <c r="I324" s="121"/>
      <c r="J324" s="121"/>
      <c r="K324" s="121"/>
      <c r="L324" s="121"/>
      <c r="M324" s="123"/>
      <c r="N324" s="18"/>
      <c r="O324" s="18"/>
      <c r="P324" s="18"/>
    </row>
    <row r="325" spans="1:16" ht="12.75">
      <c r="A325" s="121"/>
      <c r="B325" s="36"/>
      <c r="C325" s="121"/>
      <c r="D325" s="121"/>
      <c r="E325" s="121"/>
      <c r="F325" s="121"/>
      <c r="G325" s="121"/>
      <c r="H325" s="121"/>
      <c r="I325" s="121"/>
      <c r="J325" s="121"/>
      <c r="K325" s="121"/>
      <c r="L325" s="121"/>
      <c r="M325" s="123"/>
      <c r="N325" s="18"/>
      <c r="O325" s="18"/>
      <c r="P325" s="18"/>
    </row>
    <row r="326" spans="1:16" ht="12.75">
      <c r="A326" s="121"/>
      <c r="B326" s="36"/>
      <c r="C326" s="121"/>
      <c r="D326" s="121"/>
      <c r="E326" s="121"/>
      <c r="F326" s="121"/>
      <c r="G326" s="121"/>
      <c r="H326" s="121"/>
      <c r="I326" s="121"/>
      <c r="J326" s="121"/>
      <c r="K326" s="121"/>
      <c r="L326" s="121"/>
      <c r="M326" s="123"/>
      <c r="N326" s="18"/>
      <c r="O326" s="18"/>
      <c r="P326" s="18"/>
    </row>
    <row r="327" spans="1:16" ht="12.75">
      <c r="A327" s="121"/>
      <c r="B327" s="36"/>
      <c r="C327" s="121"/>
      <c r="D327" s="121"/>
      <c r="E327" s="121"/>
      <c r="F327" s="121"/>
      <c r="G327" s="121"/>
      <c r="H327" s="121"/>
      <c r="I327" s="121"/>
      <c r="J327" s="121"/>
      <c r="K327" s="121"/>
      <c r="L327" s="121"/>
      <c r="M327" s="123"/>
      <c r="N327" s="18"/>
      <c r="O327" s="18"/>
      <c r="P327" s="18"/>
    </row>
    <row r="328" spans="1:16" ht="12.75">
      <c r="A328" s="121"/>
      <c r="B328" s="36"/>
      <c r="C328" s="121"/>
      <c r="D328" s="121"/>
      <c r="E328" s="121"/>
      <c r="F328" s="121"/>
      <c r="G328" s="121"/>
      <c r="H328" s="121"/>
      <c r="I328" s="121"/>
      <c r="J328" s="121"/>
      <c r="K328" s="121"/>
      <c r="L328" s="121"/>
      <c r="M328" s="123"/>
      <c r="N328" s="18"/>
      <c r="O328" s="18"/>
      <c r="P328" s="18"/>
    </row>
    <row r="329" spans="1:16" ht="12.75">
      <c r="A329" s="121"/>
      <c r="B329" s="36"/>
      <c r="C329" s="121"/>
      <c r="D329" s="121"/>
      <c r="E329" s="121"/>
      <c r="F329" s="121"/>
      <c r="G329" s="121"/>
      <c r="H329" s="121"/>
      <c r="I329" s="121"/>
      <c r="J329" s="121"/>
      <c r="K329" s="121"/>
      <c r="L329" s="121"/>
      <c r="M329" s="123"/>
      <c r="N329" s="18"/>
      <c r="O329" s="18"/>
      <c r="P329" s="18"/>
    </row>
    <row r="330" spans="1:16" ht="12.75">
      <c r="A330" s="121"/>
      <c r="B330" s="36"/>
      <c r="C330" s="121"/>
      <c r="D330" s="121"/>
      <c r="E330" s="121"/>
      <c r="F330" s="121"/>
      <c r="G330" s="121"/>
      <c r="H330" s="121"/>
      <c r="I330" s="121"/>
      <c r="J330" s="121"/>
      <c r="K330" s="121"/>
      <c r="L330" s="121"/>
      <c r="M330" s="123"/>
      <c r="N330" s="18"/>
      <c r="O330" s="18"/>
      <c r="P330" s="18"/>
    </row>
    <row r="331" spans="1:16" ht="12.75">
      <c r="A331" s="121"/>
      <c r="B331" s="36"/>
      <c r="C331" s="121"/>
      <c r="D331" s="121"/>
      <c r="E331" s="121"/>
      <c r="F331" s="121"/>
      <c r="G331" s="121"/>
      <c r="H331" s="121"/>
      <c r="I331" s="121"/>
      <c r="J331" s="121"/>
      <c r="K331" s="121"/>
      <c r="L331" s="121"/>
      <c r="M331" s="123"/>
      <c r="N331" s="18"/>
      <c r="O331" s="18"/>
      <c r="P331" s="18"/>
    </row>
    <row r="332" spans="1:16" ht="12.75">
      <c r="A332" s="121"/>
      <c r="B332" s="36"/>
      <c r="C332" s="121"/>
      <c r="D332" s="121"/>
      <c r="E332" s="121"/>
      <c r="F332" s="121"/>
      <c r="G332" s="121"/>
      <c r="H332" s="121"/>
      <c r="I332" s="121"/>
      <c r="J332" s="121"/>
      <c r="K332" s="121"/>
      <c r="L332" s="121"/>
      <c r="M332" s="123"/>
      <c r="N332" s="18"/>
      <c r="O332" s="18"/>
      <c r="P332" s="18"/>
    </row>
    <row r="333" spans="1:16" ht="12.75">
      <c r="A333" s="121"/>
      <c r="B333" s="36"/>
      <c r="C333" s="121"/>
      <c r="D333" s="121"/>
      <c r="E333" s="121"/>
      <c r="F333" s="121"/>
      <c r="G333" s="121"/>
      <c r="H333" s="121"/>
      <c r="I333" s="121"/>
      <c r="J333" s="121"/>
      <c r="K333" s="121"/>
      <c r="L333" s="121"/>
      <c r="M333" s="123"/>
      <c r="N333" s="18"/>
      <c r="O333" s="18"/>
      <c r="P333" s="18"/>
    </row>
    <row r="334" spans="1:16" ht="12.75">
      <c r="A334" s="121"/>
      <c r="B334" s="36"/>
      <c r="C334" s="121"/>
      <c r="D334" s="121"/>
      <c r="E334" s="121"/>
      <c r="F334" s="121"/>
      <c r="G334" s="121"/>
      <c r="H334" s="121"/>
      <c r="I334" s="121"/>
      <c r="J334" s="121"/>
      <c r="K334" s="121"/>
      <c r="L334" s="121"/>
      <c r="M334" s="123"/>
      <c r="N334" s="18"/>
      <c r="O334" s="18"/>
      <c r="P334" s="18"/>
    </row>
    <row r="335" spans="1:16" ht="12.75">
      <c r="A335" s="121"/>
      <c r="B335" s="36"/>
      <c r="C335" s="121"/>
      <c r="D335" s="121"/>
      <c r="E335" s="121"/>
      <c r="F335" s="121"/>
      <c r="G335" s="121"/>
      <c r="H335" s="121"/>
      <c r="I335" s="121"/>
      <c r="J335" s="121"/>
      <c r="K335" s="121"/>
      <c r="L335" s="121"/>
      <c r="M335" s="123"/>
      <c r="N335" s="18"/>
      <c r="O335" s="18"/>
      <c r="P335" s="18"/>
    </row>
    <row r="336" spans="1:16" ht="12.75">
      <c r="A336" s="121"/>
      <c r="B336" s="36"/>
      <c r="C336" s="121"/>
      <c r="D336" s="121"/>
      <c r="E336" s="121"/>
      <c r="F336" s="121"/>
      <c r="G336" s="121"/>
      <c r="H336" s="121"/>
      <c r="I336" s="121"/>
      <c r="J336" s="121"/>
      <c r="K336" s="121"/>
      <c r="L336" s="121"/>
      <c r="M336" s="123"/>
      <c r="N336" s="18"/>
      <c r="O336" s="18"/>
      <c r="P336" s="18"/>
    </row>
    <row r="337" spans="1:16" ht="12.75">
      <c r="A337" s="121"/>
      <c r="B337" s="36"/>
      <c r="C337" s="121"/>
      <c r="D337" s="121"/>
      <c r="E337" s="121"/>
      <c r="F337" s="121"/>
      <c r="G337" s="121"/>
      <c r="H337" s="121"/>
      <c r="I337" s="121"/>
      <c r="J337" s="121"/>
      <c r="K337" s="121"/>
      <c r="L337" s="121"/>
      <c r="M337" s="123"/>
      <c r="N337" s="18"/>
      <c r="O337" s="18"/>
      <c r="P337" s="18"/>
    </row>
    <row r="338" spans="1:16" ht="12.75">
      <c r="A338" s="121"/>
      <c r="B338" s="36"/>
      <c r="C338" s="121"/>
      <c r="D338" s="121"/>
      <c r="E338" s="121"/>
      <c r="F338" s="121"/>
      <c r="G338" s="121"/>
      <c r="H338" s="121"/>
      <c r="I338" s="121"/>
      <c r="J338" s="121"/>
      <c r="K338" s="121"/>
      <c r="L338" s="121"/>
      <c r="M338" s="123"/>
      <c r="N338" s="18"/>
      <c r="O338" s="18"/>
      <c r="P338" s="18"/>
    </row>
    <row r="339" spans="1:16" ht="12.75">
      <c r="A339" s="121"/>
      <c r="B339" s="36"/>
      <c r="C339" s="121"/>
      <c r="D339" s="121"/>
      <c r="E339" s="121"/>
      <c r="F339" s="121"/>
      <c r="G339" s="121"/>
      <c r="H339" s="121"/>
      <c r="I339" s="121"/>
      <c r="J339" s="121"/>
      <c r="K339" s="121"/>
      <c r="L339" s="121"/>
      <c r="M339" s="123"/>
      <c r="N339" s="18"/>
      <c r="O339" s="18"/>
      <c r="P339" s="18"/>
    </row>
    <row r="340" spans="1:16" ht="12.75">
      <c r="A340" s="121"/>
      <c r="B340" s="36"/>
      <c r="C340" s="121"/>
      <c r="D340" s="121"/>
      <c r="E340" s="121"/>
      <c r="F340" s="121"/>
      <c r="G340" s="121"/>
      <c r="H340" s="121"/>
      <c r="I340" s="121"/>
      <c r="J340" s="121"/>
      <c r="K340" s="121"/>
      <c r="L340" s="121"/>
      <c r="M340" s="123"/>
      <c r="N340" s="18"/>
      <c r="O340" s="18"/>
      <c r="P340" s="18"/>
    </row>
    <row r="341" spans="1:16" ht="12.75">
      <c r="A341" s="121"/>
      <c r="B341" s="36"/>
      <c r="C341" s="121"/>
      <c r="D341" s="121"/>
      <c r="E341" s="121"/>
      <c r="F341" s="121"/>
      <c r="G341" s="121"/>
      <c r="H341" s="121"/>
      <c r="I341" s="121"/>
      <c r="J341" s="121"/>
      <c r="K341" s="121"/>
      <c r="L341" s="121"/>
      <c r="M341" s="123"/>
      <c r="N341" s="18"/>
      <c r="O341" s="18"/>
      <c r="P341" s="18"/>
    </row>
    <row r="342" spans="1:16" ht="12.75">
      <c r="A342" s="121"/>
      <c r="B342" s="36"/>
      <c r="C342" s="121"/>
      <c r="D342" s="121"/>
      <c r="E342" s="121"/>
      <c r="F342" s="121"/>
      <c r="G342" s="121"/>
      <c r="H342" s="121"/>
      <c r="I342" s="121"/>
      <c r="J342" s="121"/>
      <c r="K342" s="121"/>
      <c r="L342" s="121"/>
      <c r="M342" s="123"/>
      <c r="N342" s="18"/>
      <c r="O342" s="18"/>
      <c r="P342" s="18"/>
    </row>
    <row r="343" spans="1:16" ht="12.75">
      <c r="A343" s="121"/>
      <c r="B343" s="36"/>
      <c r="C343" s="121"/>
      <c r="D343" s="121"/>
      <c r="E343" s="121"/>
      <c r="F343" s="121"/>
      <c r="G343" s="121"/>
      <c r="H343" s="121"/>
      <c r="I343" s="121"/>
      <c r="J343" s="121"/>
      <c r="K343" s="121"/>
      <c r="L343" s="121"/>
      <c r="M343" s="123"/>
      <c r="N343" s="18"/>
      <c r="O343" s="18"/>
      <c r="P343" s="18"/>
    </row>
    <row r="344" spans="1:16" ht="12.75">
      <c r="A344" s="121"/>
      <c r="B344" s="36"/>
      <c r="C344" s="121"/>
      <c r="D344" s="121"/>
      <c r="E344" s="121"/>
      <c r="F344" s="121"/>
      <c r="G344" s="121"/>
      <c r="H344" s="121"/>
      <c r="I344" s="121"/>
      <c r="J344" s="121"/>
      <c r="K344" s="121"/>
      <c r="L344" s="121"/>
      <c r="M344" s="123"/>
      <c r="N344" s="18"/>
      <c r="O344" s="18"/>
      <c r="P344" s="18"/>
    </row>
    <row r="345" spans="1:16" ht="12.75">
      <c r="A345" s="121"/>
      <c r="B345" s="36"/>
      <c r="C345" s="121"/>
      <c r="D345" s="121"/>
      <c r="E345" s="121"/>
      <c r="F345" s="121"/>
      <c r="G345" s="121"/>
      <c r="H345" s="121"/>
      <c r="I345" s="121"/>
      <c r="J345" s="121"/>
      <c r="K345" s="121"/>
      <c r="L345" s="121"/>
      <c r="M345" s="123"/>
      <c r="N345" s="18"/>
      <c r="O345" s="18"/>
      <c r="P345" s="18"/>
    </row>
    <row r="346" spans="1:16" ht="12.75">
      <c r="A346" s="121"/>
      <c r="B346" s="36"/>
      <c r="C346" s="121"/>
      <c r="D346" s="121"/>
      <c r="E346" s="121"/>
      <c r="F346" s="121"/>
      <c r="G346" s="121"/>
      <c r="H346" s="121"/>
      <c r="I346" s="121"/>
      <c r="J346" s="121"/>
      <c r="K346" s="121"/>
      <c r="L346" s="121"/>
      <c r="M346" s="123"/>
      <c r="N346" s="18"/>
      <c r="O346" s="18"/>
      <c r="P346" s="18"/>
    </row>
    <row r="347" spans="1:16" ht="12.75">
      <c r="A347" s="121"/>
      <c r="B347" s="36"/>
      <c r="C347" s="121"/>
      <c r="D347" s="121"/>
      <c r="E347" s="121"/>
      <c r="F347" s="121"/>
      <c r="G347" s="121"/>
      <c r="H347" s="121"/>
      <c r="I347" s="121"/>
      <c r="J347" s="121"/>
      <c r="K347" s="121"/>
      <c r="L347" s="121"/>
      <c r="M347" s="123"/>
      <c r="N347" s="18"/>
      <c r="O347" s="18"/>
      <c r="P347" s="18"/>
    </row>
    <row r="348" spans="1:16" ht="12.75">
      <c r="A348" s="121"/>
      <c r="B348" s="36"/>
      <c r="C348" s="121"/>
      <c r="D348" s="121"/>
      <c r="E348" s="121"/>
      <c r="F348" s="121"/>
      <c r="G348" s="121"/>
      <c r="H348" s="121"/>
      <c r="I348" s="121"/>
      <c r="J348" s="121"/>
      <c r="K348" s="121"/>
      <c r="L348" s="121"/>
      <c r="M348" s="123"/>
      <c r="N348" s="18"/>
      <c r="O348" s="18"/>
      <c r="P348" s="18"/>
    </row>
    <row r="349" spans="1:16" ht="12.75">
      <c r="A349" s="121"/>
      <c r="B349" s="36"/>
      <c r="C349" s="121"/>
      <c r="D349" s="121"/>
      <c r="E349" s="121"/>
      <c r="F349" s="121"/>
      <c r="G349" s="121"/>
      <c r="H349" s="121"/>
      <c r="I349" s="121"/>
      <c r="J349" s="121"/>
      <c r="K349" s="121"/>
      <c r="L349" s="121"/>
      <c r="M349" s="123"/>
      <c r="N349" s="18"/>
      <c r="O349" s="18"/>
      <c r="P349" s="18"/>
    </row>
    <row r="350" spans="1:16" ht="12.75">
      <c r="A350" s="121"/>
      <c r="B350" s="36"/>
      <c r="C350" s="121"/>
      <c r="D350" s="121"/>
      <c r="E350" s="121"/>
      <c r="F350" s="121"/>
      <c r="G350" s="121"/>
      <c r="H350" s="121"/>
      <c r="I350" s="121"/>
      <c r="J350" s="121"/>
      <c r="K350" s="121"/>
      <c r="L350" s="121"/>
      <c r="M350" s="123"/>
      <c r="N350" s="18"/>
      <c r="O350" s="18"/>
      <c r="P350" s="18"/>
    </row>
    <row r="351" spans="1:16" ht="12.75">
      <c r="A351" s="121"/>
      <c r="B351" s="36"/>
      <c r="C351" s="121"/>
      <c r="D351" s="121"/>
      <c r="E351" s="121"/>
      <c r="F351" s="121"/>
      <c r="G351" s="121"/>
      <c r="H351" s="121"/>
      <c r="I351" s="121"/>
      <c r="J351" s="121"/>
      <c r="K351" s="121"/>
      <c r="L351" s="121"/>
      <c r="M351" s="123"/>
      <c r="N351" s="18"/>
      <c r="O351" s="18"/>
      <c r="P351" s="18"/>
    </row>
    <row r="352" spans="1:16" ht="12.75">
      <c r="A352" s="121"/>
      <c r="B352" s="36"/>
      <c r="C352" s="121"/>
      <c r="D352" s="121"/>
      <c r="E352" s="121"/>
      <c r="F352" s="121"/>
      <c r="G352" s="121"/>
      <c r="H352" s="121"/>
      <c r="I352" s="121"/>
      <c r="J352" s="121"/>
      <c r="K352" s="121"/>
      <c r="L352" s="121"/>
      <c r="M352" s="123"/>
      <c r="N352" s="18"/>
      <c r="O352" s="18"/>
      <c r="P352" s="18"/>
    </row>
    <row r="353" spans="1:16" ht="12.75">
      <c r="A353" s="121"/>
      <c r="B353" s="36"/>
      <c r="C353" s="121"/>
      <c r="D353" s="121"/>
      <c r="E353" s="121"/>
      <c r="F353" s="121"/>
      <c r="G353" s="121"/>
      <c r="H353" s="121"/>
      <c r="I353" s="121"/>
      <c r="J353" s="121"/>
      <c r="K353" s="121"/>
      <c r="L353" s="121"/>
      <c r="M353" s="123"/>
      <c r="N353" s="18"/>
      <c r="O353" s="18"/>
      <c r="P353" s="18"/>
    </row>
    <row r="354" spans="1:16" ht="12.75">
      <c r="A354" s="121"/>
      <c r="B354" s="36"/>
      <c r="C354" s="121"/>
      <c r="D354" s="121"/>
      <c r="E354" s="121"/>
      <c r="F354" s="121"/>
      <c r="G354" s="121"/>
      <c r="H354" s="121"/>
      <c r="I354" s="121"/>
      <c r="J354" s="121"/>
      <c r="K354" s="121"/>
      <c r="L354" s="121"/>
      <c r="M354" s="123"/>
      <c r="N354" s="18"/>
      <c r="O354" s="18"/>
      <c r="P354" s="18"/>
    </row>
    <row r="355" spans="1:16" ht="12.75">
      <c r="A355" s="121"/>
      <c r="B355" s="36"/>
      <c r="C355" s="121"/>
      <c r="D355" s="121"/>
      <c r="E355" s="121"/>
      <c r="F355" s="121"/>
      <c r="G355" s="121"/>
      <c r="H355" s="121"/>
      <c r="I355" s="121"/>
      <c r="J355" s="121"/>
      <c r="K355" s="121"/>
      <c r="L355" s="121"/>
      <c r="M355" s="123"/>
      <c r="N355" s="18"/>
      <c r="O355" s="18"/>
      <c r="P355" s="18"/>
    </row>
    <row r="356" spans="1:16" ht="12.75">
      <c r="A356" s="121"/>
      <c r="B356" s="36"/>
      <c r="C356" s="121"/>
      <c r="D356" s="121"/>
      <c r="E356" s="121"/>
      <c r="F356" s="121"/>
      <c r="G356" s="121"/>
      <c r="H356" s="121"/>
      <c r="I356" s="121"/>
      <c r="J356" s="121"/>
      <c r="K356" s="121"/>
      <c r="L356" s="121"/>
      <c r="M356" s="123"/>
      <c r="N356" s="18"/>
      <c r="O356" s="18"/>
      <c r="P356" s="18"/>
    </row>
    <row r="357" spans="1:16" ht="12.75">
      <c r="A357" s="121"/>
      <c r="B357" s="36"/>
      <c r="C357" s="121"/>
      <c r="D357" s="121"/>
      <c r="E357" s="121"/>
      <c r="F357" s="121"/>
      <c r="G357" s="121"/>
      <c r="H357" s="121"/>
      <c r="I357" s="121"/>
      <c r="J357" s="121"/>
      <c r="K357" s="121"/>
      <c r="L357" s="121"/>
      <c r="M357" s="123"/>
      <c r="N357" s="18"/>
      <c r="O357" s="18"/>
      <c r="P357" s="18"/>
    </row>
    <row r="358" spans="1:16" ht="12.75">
      <c r="A358" s="121"/>
      <c r="B358" s="36"/>
      <c r="C358" s="121"/>
      <c r="D358" s="121"/>
      <c r="E358" s="121"/>
      <c r="F358" s="121"/>
      <c r="G358" s="121"/>
      <c r="H358" s="121"/>
      <c r="I358" s="121"/>
      <c r="J358" s="121"/>
      <c r="K358" s="121"/>
      <c r="L358" s="121"/>
      <c r="M358" s="123"/>
      <c r="N358" s="18"/>
      <c r="O358" s="18"/>
      <c r="P358" s="18"/>
    </row>
    <row r="359" spans="1:16" ht="12.75">
      <c r="A359" s="121"/>
      <c r="B359" s="36"/>
      <c r="C359" s="121"/>
      <c r="D359" s="121"/>
      <c r="E359" s="121"/>
      <c r="F359" s="121"/>
      <c r="G359" s="121"/>
      <c r="H359" s="121"/>
      <c r="I359" s="121"/>
      <c r="J359" s="121"/>
      <c r="K359" s="121"/>
      <c r="L359" s="121"/>
      <c r="M359" s="123"/>
      <c r="N359" s="18"/>
      <c r="O359" s="18"/>
      <c r="P359" s="18"/>
    </row>
    <row r="360" spans="1:16" ht="12.75">
      <c r="A360" s="121"/>
      <c r="B360" s="36"/>
      <c r="C360" s="121"/>
      <c r="D360" s="121"/>
      <c r="E360" s="121"/>
      <c r="F360" s="121"/>
      <c r="G360" s="121"/>
      <c r="H360" s="121"/>
      <c r="I360" s="121"/>
      <c r="J360" s="121"/>
      <c r="K360" s="121"/>
      <c r="L360" s="121"/>
      <c r="M360" s="123"/>
      <c r="N360" s="18"/>
      <c r="O360" s="18"/>
      <c r="P360" s="18"/>
    </row>
    <row r="361" spans="1:16" ht="12.75">
      <c r="A361" s="121"/>
      <c r="B361" s="36"/>
      <c r="C361" s="121"/>
      <c r="D361" s="121"/>
      <c r="E361" s="121"/>
      <c r="F361" s="121"/>
      <c r="G361" s="121"/>
      <c r="H361" s="121"/>
      <c r="I361" s="121"/>
      <c r="J361" s="121"/>
      <c r="K361" s="121"/>
      <c r="L361" s="121"/>
      <c r="M361" s="123"/>
      <c r="N361" s="18"/>
      <c r="O361" s="18"/>
      <c r="P361" s="18"/>
    </row>
    <row r="362" spans="1:16" ht="12.75">
      <c r="A362" s="121"/>
      <c r="B362" s="36"/>
      <c r="C362" s="121"/>
      <c r="D362" s="121"/>
      <c r="E362" s="121"/>
      <c r="F362" s="121"/>
      <c r="G362" s="121"/>
      <c r="H362" s="121"/>
      <c r="I362" s="121"/>
      <c r="J362" s="121"/>
      <c r="K362" s="121"/>
      <c r="L362" s="121"/>
      <c r="M362" s="123"/>
      <c r="N362" s="18"/>
      <c r="O362" s="18"/>
      <c r="P362" s="18"/>
    </row>
    <row r="363" spans="1:16" ht="12.75">
      <c r="A363" s="121"/>
      <c r="B363" s="36"/>
      <c r="C363" s="121"/>
      <c r="D363" s="121"/>
      <c r="E363" s="121"/>
      <c r="F363" s="121"/>
      <c r="G363" s="121"/>
      <c r="H363" s="121"/>
      <c r="I363" s="121"/>
      <c r="J363" s="121"/>
      <c r="K363" s="121"/>
      <c r="L363" s="121"/>
      <c r="M363" s="123"/>
      <c r="N363" s="18"/>
      <c r="O363" s="18"/>
      <c r="P363" s="18"/>
    </row>
    <row r="364" spans="1:16" ht="12.75">
      <c r="A364" s="121"/>
      <c r="B364" s="36"/>
      <c r="C364" s="121"/>
      <c r="D364" s="121"/>
      <c r="E364" s="121"/>
      <c r="F364" s="121"/>
      <c r="G364" s="121"/>
      <c r="H364" s="121"/>
      <c r="I364" s="121"/>
      <c r="J364" s="121"/>
      <c r="K364" s="121"/>
      <c r="L364" s="121"/>
      <c r="M364" s="123"/>
      <c r="N364" s="18"/>
      <c r="O364" s="18"/>
      <c r="P364" s="18"/>
    </row>
    <row r="365" spans="1:16" ht="12.75">
      <c r="A365" s="121"/>
      <c r="B365" s="36"/>
      <c r="C365" s="121"/>
      <c r="D365" s="121"/>
      <c r="E365" s="121"/>
      <c r="F365" s="121"/>
      <c r="G365" s="121"/>
      <c r="H365" s="121"/>
      <c r="I365" s="121"/>
      <c r="J365" s="121"/>
      <c r="K365" s="121"/>
      <c r="L365" s="121"/>
      <c r="M365" s="123"/>
      <c r="N365" s="18"/>
      <c r="O365" s="18"/>
      <c r="P365" s="18"/>
    </row>
    <row r="366" spans="1:16" ht="12.75">
      <c r="A366" s="121"/>
      <c r="B366" s="36"/>
      <c r="C366" s="121"/>
      <c r="D366" s="121"/>
      <c r="E366" s="121"/>
      <c r="F366" s="121"/>
      <c r="G366" s="121"/>
      <c r="H366" s="121"/>
      <c r="I366" s="121"/>
      <c r="J366" s="121"/>
      <c r="K366" s="121"/>
      <c r="L366" s="121"/>
      <c r="M366" s="123"/>
      <c r="N366" s="18"/>
      <c r="O366" s="18"/>
      <c r="P366" s="18"/>
    </row>
    <row r="367" spans="1:16" ht="12.75">
      <c r="A367" s="121"/>
      <c r="B367" s="36"/>
      <c r="C367" s="121"/>
      <c r="D367" s="121"/>
      <c r="E367" s="121"/>
      <c r="F367" s="121"/>
      <c r="G367" s="121"/>
      <c r="H367" s="121"/>
      <c r="I367" s="121"/>
      <c r="J367" s="121"/>
      <c r="K367" s="121"/>
      <c r="L367" s="121"/>
      <c r="M367" s="123"/>
      <c r="N367" s="18"/>
      <c r="O367" s="18"/>
      <c r="P367" s="18"/>
    </row>
    <row r="368" spans="1:16" ht="12.75">
      <c r="A368" s="121"/>
      <c r="B368" s="36"/>
      <c r="C368" s="121"/>
      <c r="D368" s="121"/>
      <c r="E368" s="121"/>
      <c r="F368" s="121"/>
      <c r="G368" s="121"/>
      <c r="H368" s="121"/>
      <c r="I368" s="121"/>
      <c r="J368" s="121"/>
      <c r="K368" s="121"/>
      <c r="L368" s="121"/>
      <c r="M368" s="123"/>
      <c r="N368" s="18"/>
      <c r="O368" s="18"/>
      <c r="P368" s="18"/>
    </row>
    <row r="369" spans="1:16" ht="12.75">
      <c r="A369" s="121"/>
      <c r="B369" s="36"/>
      <c r="C369" s="121"/>
      <c r="D369" s="121"/>
      <c r="E369" s="121"/>
      <c r="F369" s="121"/>
      <c r="G369" s="121"/>
      <c r="H369" s="121"/>
      <c r="I369" s="121"/>
      <c r="J369" s="121"/>
      <c r="K369" s="121"/>
      <c r="L369" s="121"/>
      <c r="M369" s="123"/>
      <c r="N369" s="18"/>
      <c r="O369" s="18"/>
      <c r="P369" s="18"/>
    </row>
    <row r="370" spans="1:16" ht="12.75">
      <c r="A370" s="121"/>
      <c r="B370" s="36"/>
      <c r="C370" s="121"/>
      <c r="D370" s="121"/>
      <c r="E370" s="121"/>
      <c r="F370" s="121"/>
      <c r="G370" s="121"/>
      <c r="H370" s="121"/>
      <c r="I370" s="121"/>
      <c r="J370" s="121"/>
      <c r="K370" s="121"/>
      <c r="L370" s="121"/>
      <c r="M370" s="123"/>
      <c r="N370" s="18"/>
      <c r="O370" s="18"/>
      <c r="P370" s="18"/>
    </row>
    <row r="371" spans="1:16" ht="12.75">
      <c r="A371" s="121"/>
      <c r="B371" s="36"/>
      <c r="C371" s="121"/>
      <c r="D371" s="121"/>
      <c r="E371" s="121"/>
      <c r="F371" s="121"/>
      <c r="G371" s="121"/>
      <c r="H371" s="121"/>
      <c r="I371" s="121"/>
      <c r="J371" s="121"/>
      <c r="K371" s="121"/>
      <c r="L371" s="121"/>
      <c r="M371" s="123"/>
      <c r="N371" s="18"/>
      <c r="O371" s="18"/>
      <c r="P371" s="18"/>
    </row>
    <row r="372" spans="1:16" ht="12.75">
      <c r="A372" s="121"/>
      <c r="B372" s="36"/>
      <c r="C372" s="121"/>
      <c r="D372" s="121"/>
      <c r="E372" s="121"/>
      <c r="F372" s="121"/>
      <c r="G372" s="121"/>
      <c r="H372" s="121"/>
      <c r="I372" s="121"/>
      <c r="J372" s="121"/>
      <c r="K372" s="121"/>
      <c r="L372" s="121"/>
      <c r="M372" s="123"/>
      <c r="N372" s="18"/>
      <c r="O372" s="18"/>
      <c r="P372" s="18"/>
    </row>
    <row r="373" spans="1:16" ht="12.75">
      <c r="A373" s="121"/>
      <c r="B373" s="36"/>
      <c r="C373" s="121"/>
      <c r="D373" s="121"/>
      <c r="E373" s="121"/>
      <c r="F373" s="121"/>
      <c r="G373" s="121"/>
      <c r="H373" s="121"/>
      <c r="I373" s="121"/>
      <c r="J373" s="121"/>
      <c r="K373" s="121"/>
      <c r="L373" s="121"/>
      <c r="M373" s="123"/>
      <c r="N373" s="18"/>
      <c r="O373" s="18"/>
      <c r="P373" s="18"/>
    </row>
    <row r="374" spans="1:16" ht="12.75">
      <c r="A374" s="121"/>
      <c r="B374" s="36"/>
      <c r="C374" s="121"/>
      <c r="D374" s="121"/>
      <c r="E374" s="121"/>
      <c r="F374" s="121"/>
      <c r="G374" s="121"/>
      <c r="H374" s="121"/>
      <c r="I374" s="121"/>
      <c r="J374" s="121"/>
      <c r="K374" s="121"/>
      <c r="L374" s="121"/>
      <c r="M374" s="123"/>
      <c r="N374" s="18"/>
      <c r="O374" s="18"/>
      <c r="P374" s="18"/>
    </row>
    <row r="375" spans="1:16" ht="12.75">
      <c r="A375" s="121"/>
      <c r="B375" s="36"/>
      <c r="C375" s="121"/>
      <c r="D375" s="121"/>
      <c r="E375" s="121"/>
      <c r="F375" s="121"/>
      <c r="G375" s="121"/>
      <c r="H375" s="121"/>
      <c r="I375" s="121"/>
      <c r="J375" s="121"/>
      <c r="K375" s="121"/>
      <c r="L375" s="121"/>
      <c r="M375" s="123"/>
      <c r="N375" s="18"/>
      <c r="O375" s="18"/>
      <c r="P375" s="18"/>
    </row>
    <row r="376" spans="1:16" ht="12.75">
      <c r="A376" s="121"/>
      <c r="B376" s="36"/>
      <c r="C376" s="121"/>
      <c r="D376" s="121"/>
      <c r="E376" s="121"/>
      <c r="F376" s="121"/>
      <c r="G376" s="121"/>
      <c r="H376" s="121"/>
      <c r="I376" s="121"/>
      <c r="J376" s="121"/>
      <c r="K376" s="121"/>
      <c r="L376" s="121"/>
      <c r="M376" s="123"/>
      <c r="N376" s="18"/>
      <c r="O376" s="18"/>
      <c r="P376" s="18"/>
    </row>
    <row r="377" spans="1:16" ht="12.75">
      <c r="A377" s="121"/>
      <c r="B377" s="36"/>
      <c r="C377" s="121"/>
      <c r="D377" s="121"/>
      <c r="E377" s="121"/>
      <c r="F377" s="121"/>
      <c r="G377" s="121"/>
      <c r="H377" s="121"/>
      <c r="I377" s="121"/>
      <c r="J377" s="121"/>
      <c r="K377" s="121"/>
      <c r="L377" s="121"/>
      <c r="M377" s="123"/>
      <c r="N377" s="18"/>
      <c r="O377" s="18"/>
      <c r="P377" s="18"/>
    </row>
    <row r="378" spans="1:16" ht="12.75">
      <c r="A378" s="121"/>
      <c r="B378" s="36"/>
      <c r="C378" s="121"/>
      <c r="D378" s="121"/>
      <c r="E378" s="121"/>
      <c r="F378" s="121"/>
      <c r="G378" s="121"/>
      <c r="H378" s="121"/>
      <c r="I378" s="121"/>
      <c r="J378" s="121"/>
      <c r="K378" s="121"/>
      <c r="L378" s="121"/>
      <c r="M378" s="123"/>
      <c r="N378" s="18"/>
      <c r="O378" s="18"/>
      <c r="P378" s="18"/>
    </row>
    <row r="379" spans="1:16" ht="12.75">
      <c r="A379" s="121"/>
      <c r="B379" s="36"/>
      <c r="C379" s="121"/>
      <c r="D379" s="121"/>
      <c r="E379" s="121"/>
      <c r="F379" s="121"/>
      <c r="G379" s="121"/>
      <c r="H379" s="121"/>
      <c r="I379" s="121"/>
      <c r="J379" s="121"/>
      <c r="K379" s="121"/>
      <c r="L379" s="121"/>
      <c r="M379" s="123"/>
      <c r="N379" s="18"/>
      <c r="O379" s="18"/>
      <c r="P379" s="18"/>
    </row>
    <row r="380" spans="1:16" ht="12.75">
      <c r="A380" s="121"/>
      <c r="B380" s="36"/>
      <c r="C380" s="121"/>
      <c r="D380" s="121"/>
      <c r="E380" s="121"/>
      <c r="F380" s="121"/>
      <c r="G380" s="121"/>
      <c r="H380" s="121"/>
      <c r="I380" s="121"/>
      <c r="J380" s="121"/>
      <c r="K380" s="121"/>
      <c r="L380" s="121"/>
      <c r="M380" s="123"/>
      <c r="N380" s="18"/>
      <c r="O380" s="18"/>
      <c r="P380" s="18"/>
    </row>
    <row r="381" spans="1:16" ht="12.75">
      <c r="A381" s="121"/>
      <c r="B381" s="36"/>
      <c r="C381" s="121"/>
      <c r="D381" s="121"/>
      <c r="E381" s="121"/>
      <c r="F381" s="121"/>
      <c r="G381" s="121"/>
      <c r="H381" s="121"/>
      <c r="I381" s="121"/>
      <c r="J381" s="121"/>
      <c r="K381" s="121"/>
      <c r="L381" s="121"/>
      <c r="M381" s="123"/>
      <c r="N381" s="18"/>
      <c r="O381" s="18"/>
      <c r="P381" s="18"/>
    </row>
    <row r="382" spans="1:16" ht="12.75">
      <c r="A382" s="121"/>
      <c r="B382" s="36"/>
      <c r="C382" s="121"/>
      <c r="D382" s="121"/>
      <c r="E382" s="121"/>
      <c r="F382" s="121"/>
      <c r="G382" s="121"/>
      <c r="H382" s="121"/>
      <c r="I382" s="121"/>
      <c r="J382" s="121"/>
      <c r="K382" s="121"/>
      <c r="L382" s="121"/>
      <c r="M382" s="123"/>
      <c r="N382" s="18"/>
      <c r="O382" s="18"/>
      <c r="P382" s="18"/>
    </row>
    <row r="383" spans="1:16" ht="12.75">
      <c r="A383" s="121"/>
      <c r="B383" s="36"/>
      <c r="C383" s="121"/>
      <c r="D383" s="121"/>
      <c r="E383" s="121"/>
      <c r="F383" s="121"/>
      <c r="G383" s="121"/>
      <c r="H383" s="121"/>
      <c r="I383" s="121"/>
      <c r="J383" s="121"/>
      <c r="K383" s="121"/>
      <c r="L383" s="121"/>
      <c r="M383" s="123"/>
      <c r="N383" s="18"/>
      <c r="O383" s="18"/>
      <c r="P383" s="18"/>
    </row>
    <row r="384" spans="1:16" ht="12.75">
      <c r="A384" s="121"/>
      <c r="B384" s="36"/>
      <c r="C384" s="121"/>
      <c r="D384" s="121"/>
      <c r="E384" s="121"/>
      <c r="F384" s="121"/>
      <c r="G384" s="121"/>
      <c r="H384" s="121"/>
      <c r="I384" s="121"/>
      <c r="J384" s="121"/>
      <c r="K384" s="121"/>
      <c r="L384" s="121"/>
      <c r="M384" s="123"/>
      <c r="N384" s="18"/>
      <c r="O384" s="18"/>
      <c r="P384" s="18"/>
    </row>
    <row r="385" spans="1:16" ht="12.75">
      <c r="A385" s="121"/>
      <c r="B385" s="36"/>
      <c r="C385" s="121"/>
      <c r="D385" s="121"/>
      <c r="E385" s="121"/>
      <c r="F385" s="121"/>
      <c r="G385" s="121"/>
      <c r="H385" s="121"/>
      <c r="I385" s="121"/>
      <c r="J385" s="121"/>
      <c r="K385" s="121"/>
      <c r="L385" s="121"/>
      <c r="M385" s="123"/>
      <c r="N385" s="18"/>
      <c r="O385" s="18"/>
      <c r="P385" s="18"/>
    </row>
    <row r="386" spans="1:16" ht="12.75">
      <c r="A386" s="121"/>
      <c r="B386" s="36"/>
      <c r="C386" s="121"/>
      <c r="D386" s="121"/>
      <c r="E386" s="121"/>
      <c r="F386" s="121"/>
      <c r="G386" s="121"/>
      <c r="H386" s="121"/>
      <c r="I386" s="121"/>
      <c r="J386" s="121"/>
      <c r="K386" s="121"/>
      <c r="L386" s="121"/>
      <c r="M386" s="123"/>
      <c r="N386" s="18"/>
      <c r="O386" s="18"/>
      <c r="P386" s="18"/>
    </row>
    <row r="387" spans="1:16" ht="12.75">
      <c r="A387" s="121"/>
      <c r="B387" s="36"/>
      <c r="C387" s="121"/>
      <c r="D387" s="121"/>
      <c r="E387" s="121"/>
      <c r="F387" s="121"/>
      <c r="G387" s="121"/>
      <c r="H387" s="121"/>
      <c r="I387" s="121"/>
      <c r="J387" s="121"/>
      <c r="K387" s="121"/>
      <c r="L387" s="121"/>
      <c r="M387" s="123"/>
      <c r="N387" s="18"/>
      <c r="O387" s="18"/>
      <c r="P387" s="18"/>
    </row>
    <row r="388" spans="1:16" ht="12.75">
      <c r="A388" s="121"/>
      <c r="B388" s="36"/>
      <c r="C388" s="121"/>
      <c r="D388" s="121"/>
      <c r="E388" s="121"/>
      <c r="F388" s="121"/>
      <c r="G388" s="121"/>
      <c r="H388" s="121"/>
      <c r="I388" s="121"/>
      <c r="J388" s="121"/>
      <c r="K388" s="121"/>
      <c r="L388" s="121"/>
      <c r="M388" s="123"/>
      <c r="N388" s="18"/>
      <c r="O388" s="18"/>
      <c r="P388" s="18"/>
    </row>
    <row r="389" spans="1:16" ht="12.75">
      <c r="A389" s="121"/>
      <c r="B389" s="36"/>
      <c r="C389" s="121"/>
      <c r="D389" s="121"/>
      <c r="E389" s="121"/>
      <c r="F389" s="121"/>
      <c r="G389" s="121"/>
      <c r="H389" s="121"/>
      <c r="I389" s="121"/>
      <c r="J389" s="121"/>
      <c r="K389" s="121"/>
      <c r="L389" s="121"/>
      <c r="M389" s="123"/>
      <c r="N389" s="18"/>
      <c r="O389" s="18"/>
      <c r="P389" s="18"/>
    </row>
    <row r="390" spans="1:16" ht="12.75">
      <c r="A390" s="121"/>
      <c r="B390" s="36"/>
      <c r="C390" s="121"/>
      <c r="D390" s="121"/>
      <c r="E390" s="121"/>
      <c r="F390" s="121"/>
      <c r="G390" s="121"/>
      <c r="H390" s="121"/>
      <c r="I390" s="121"/>
      <c r="J390" s="121"/>
      <c r="K390" s="121"/>
      <c r="L390" s="121"/>
      <c r="M390" s="123"/>
      <c r="N390" s="18"/>
      <c r="O390" s="18"/>
      <c r="P390" s="18"/>
    </row>
    <row r="391" spans="1:16" ht="12.75">
      <c r="A391" s="121"/>
      <c r="B391" s="36"/>
      <c r="C391" s="121"/>
      <c r="D391" s="121"/>
      <c r="E391" s="121"/>
      <c r="F391" s="121"/>
      <c r="G391" s="121"/>
      <c r="H391" s="121"/>
      <c r="I391" s="121"/>
      <c r="J391" s="121"/>
      <c r="K391" s="121"/>
      <c r="L391" s="121"/>
      <c r="M391" s="123"/>
      <c r="N391" s="18"/>
      <c r="O391" s="18"/>
      <c r="P391" s="18"/>
    </row>
    <row r="392" spans="1:16" ht="12.75">
      <c r="A392" s="121"/>
      <c r="B392" s="36"/>
      <c r="C392" s="121"/>
      <c r="D392" s="121"/>
      <c r="E392" s="121"/>
      <c r="F392" s="121"/>
      <c r="G392" s="121"/>
      <c r="H392" s="121"/>
      <c r="I392" s="121"/>
      <c r="J392" s="121"/>
      <c r="K392" s="121"/>
      <c r="L392" s="121"/>
      <c r="M392" s="123"/>
      <c r="N392" s="18"/>
      <c r="O392" s="18"/>
      <c r="P392" s="18"/>
    </row>
    <row r="393" spans="1:16" ht="12.75">
      <c r="A393" s="121"/>
      <c r="B393" s="36"/>
      <c r="C393" s="121"/>
      <c r="D393" s="121"/>
      <c r="E393" s="121"/>
      <c r="F393" s="121"/>
      <c r="G393" s="121"/>
      <c r="H393" s="121"/>
      <c r="I393" s="121"/>
      <c r="J393" s="121"/>
      <c r="K393" s="121"/>
      <c r="L393" s="121"/>
      <c r="M393" s="123"/>
      <c r="N393" s="18"/>
      <c r="O393" s="18"/>
      <c r="P393" s="18"/>
    </row>
    <row r="394" spans="1:16" ht="12.75">
      <c r="A394" s="121"/>
      <c r="B394" s="36"/>
      <c r="C394" s="121"/>
      <c r="D394" s="121"/>
      <c r="E394" s="121"/>
      <c r="F394" s="121"/>
      <c r="G394" s="121"/>
      <c r="H394" s="121"/>
      <c r="I394" s="121"/>
      <c r="J394" s="121"/>
      <c r="K394" s="121"/>
      <c r="L394" s="121"/>
      <c r="M394" s="123"/>
      <c r="N394" s="18"/>
      <c r="O394" s="18"/>
      <c r="P394" s="18"/>
    </row>
    <row r="395" spans="1:16" ht="12.75">
      <c r="A395" s="121"/>
      <c r="B395" s="36"/>
      <c r="C395" s="121"/>
      <c r="D395" s="121"/>
      <c r="E395" s="121"/>
      <c r="F395" s="121"/>
      <c r="G395" s="121"/>
      <c r="H395" s="121"/>
      <c r="I395" s="121"/>
      <c r="J395" s="121"/>
      <c r="K395" s="121"/>
      <c r="L395" s="121"/>
      <c r="M395" s="123"/>
      <c r="N395" s="18"/>
      <c r="O395" s="18"/>
      <c r="P395" s="18"/>
    </row>
    <row r="396" spans="1:16" ht="12.75">
      <c r="A396" s="121"/>
      <c r="B396" s="36"/>
      <c r="C396" s="121"/>
      <c r="D396" s="121"/>
      <c r="E396" s="121"/>
      <c r="F396" s="121"/>
      <c r="G396" s="121"/>
      <c r="H396" s="121"/>
      <c r="I396" s="121"/>
      <c r="J396" s="121"/>
      <c r="K396" s="121"/>
      <c r="L396" s="121"/>
      <c r="M396" s="123"/>
      <c r="N396" s="18"/>
      <c r="O396" s="18"/>
      <c r="P396" s="18"/>
    </row>
    <row r="397" spans="1:16" ht="12.75">
      <c r="A397" s="121"/>
      <c r="B397" s="36"/>
      <c r="C397" s="121"/>
      <c r="D397" s="121"/>
      <c r="E397" s="121"/>
      <c r="F397" s="121"/>
      <c r="G397" s="121"/>
      <c r="H397" s="121"/>
      <c r="I397" s="121"/>
      <c r="J397" s="121"/>
      <c r="K397" s="121"/>
      <c r="L397" s="121"/>
      <c r="M397" s="123"/>
      <c r="N397" s="18"/>
      <c r="O397" s="18"/>
      <c r="P397" s="18"/>
    </row>
    <row r="398" spans="1:16" ht="12.75">
      <c r="A398" s="121"/>
      <c r="B398" s="36"/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  <c r="M398" s="123"/>
      <c r="N398" s="18"/>
      <c r="O398" s="18"/>
      <c r="P398" s="18"/>
    </row>
    <row r="399" spans="1:16" ht="12.75">
      <c r="A399" s="121"/>
      <c r="B399" s="36"/>
      <c r="C399" s="121"/>
      <c r="D399" s="121"/>
      <c r="E399" s="121"/>
      <c r="F399" s="121"/>
      <c r="G399" s="121"/>
      <c r="H399" s="121"/>
      <c r="I399" s="121"/>
      <c r="J399" s="121"/>
      <c r="K399" s="121"/>
      <c r="L399" s="121"/>
      <c r="M399" s="123"/>
      <c r="N399" s="18"/>
      <c r="O399" s="18"/>
      <c r="P399" s="18"/>
    </row>
    <row r="400" spans="1:16" ht="12.75">
      <c r="A400" s="121"/>
      <c r="B400" s="36"/>
      <c r="C400" s="121"/>
      <c r="D400" s="121"/>
      <c r="E400" s="121"/>
      <c r="F400" s="121"/>
      <c r="G400" s="121"/>
      <c r="H400" s="121"/>
      <c r="I400" s="121"/>
      <c r="J400" s="121"/>
      <c r="K400" s="121"/>
      <c r="L400" s="121"/>
      <c r="M400" s="123"/>
      <c r="N400" s="18"/>
      <c r="O400" s="18"/>
      <c r="P400" s="18"/>
    </row>
    <row r="401" spans="1:16" ht="12.75">
      <c r="A401" s="121"/>
      <c r="B401" s="36"/>
      <c r="C401" s="121"/>
      <c r="D401" s="121"/>
      <c r="E401" s="121"/>
      <c r="F401" s="121"/>
      <c r="G401" s="121"/>
      <c r="H401" s="121"/>
      <c r="I401" s="121"/>
      <c r="J401" s="121"/>
      <c r="K401" s="121"/>
      <c r="L401" s="121"/>
      <c r="M401" s="123"/>
      <c r="N401" s="18"/>
      <c r="O401" s="18"/>
      <c r="P401" s="18"/>
    </row>
    <row r="402" spans="1:16" ht="12.75">
      <c r="A402" s="121"/>
      <c r="B402" s="36"/>
      <c r="C402" s="121"/>
      <c r="D402" s="121"/>
      <c r="E402" s="121"/>
      <c r="F402" s="121"/>
      <c r="G402" s="121"/>
      <c r="H402" s="121"/>
      <c r="I402" s="121"/>
      <c r="J402" s="121"/>
      <c r="K402" s="121"/>
      <c r="L402" s="121"/>
      <c r="M402" s="123"/>
      <c r="N402" s="18"/>
      <c r="O402" s="18"/>
      <c r="P402" s="18"/>
    </row>
    <row r="403" spans="1:16" ht="12.75">
      <c r="A403" s="121"/>
      <c r="B403" s="36"/>
      <c r="C403" s="121"/>
      <c r="D403" s="121"/>
      <c r="E403" s="121"/>
      <c r="F403" s="121"/>
      <c r="G403" s="121"/>
      <c r="H403" s="121"/>
      <c r="I403" s="121"/>
      <c r="J403" s="121"/>
      <c r="K403" s="121"/>
      <c r="L403" s="121"/>
      <c r="M403" s="123"/>
      <c r="N403" s="18"/>
      <c r="O403" s="18"/>
      <c r="P403" s="18"/>
    </row>
    <row r="404" spans="1:16" ht="12.75">
      <c r="A404" s="121"/>
      <c r="B404" s="36"/>
      <c r="C404" s="121"/>
      <c r="D404" s="121"/>
      <c r="E404" s="121"/>
      <c r="F404" s="121"/>
      <c r="G404" s="121"/>
      <c r="H404" s="121"/>
      <c r="I404" s="121"/>
      <c r="J404" s="121"/>
      <c r="K404" s="121"/>
      <c r="L404" s="121"/>
      <c r="M404" s="123"/>
      <c r="N404" s="18"/>
      <c r="O404" s="18"/>
      <c r="P404" s="18"/>
    </row>
    <row r="405" spans="1:16" ht="12.75">
      <c r="A405" s="121"/>
      <c r="B405" s="36"/>
      <c r="C405" s="121"/>
      <c r="D405" s="121"/>
      <c r="E405" s="121"/>
      <c r="F405" s="121"/>
      <c r="G405" s="121"/>
      <c r="H405" s="121"/>
      <c r="I405" s="121"/>
      <c r="J405" s="121"/>
      <c r="K405" s="121"/>
      <c r="L405" s="121"/>
      <c r="M405" s="123"/>
      <c r="N405" s="18"/>
      <c r="O405" s="18"/>
      <c r="P405" s="18"/>
    </row>
    <row r="406" spans="1:16" ht="12.75">
      <c r="A406" s="121"/>
      <c r="B406" s="36"/>
      <c r="C406" s="121"/>
      <c r="D406" s="121"/>
      <c r="E406" s="121"/>
      <c r="F406" s="121"/>
      <c r="G406" s="121"/>
      <c r="H406" s="121"/>
      <c r="I406" s="121"/>
      <c r="J406" s="121"/>
      <c r="K406" s="121"/>
      <c r="L406" s="121"/>
      <c r="M406" s="123"/>
      <c r="N406" s="18"/>
      <c r="O406" s="18"/>
      <c r="P406" s="18"/>
    </row>
    <row r="407" spans="1:16" ht="12.75">
      <c r="A407" s="121"/>
      <c r="B407" s="36"/>
      <c r="C407" s="121"/>
      <c r="D407" s="121"/>
      <c r="E407" s="121"/>
      <c r="F407" s="121"/>
      <c r="G407" s="121"/>
      <c r="H407" s="121"/>
      <c r="I407" s="121"/>
      <c r="J407" s="121"/>
      <c r="K407" s="121"/>
      <c r="L407" s="121"/>
      <c r="M407" s="123"/>
      <c r="N407" s="18"/>
      <c r="O407" s="18"/>
      <c r="P407" s="18"/>
    </row>
    <row r="408" spans="1:16" ht="12.75">
      <c r="A408" s="121"/>
      <c r="B408" s="36"/>
      <c r="C408" s="121"/>
      <c r="D408" s="121"/>
      <c r="E408" s="121"/>
      <c r="F408" s="121"/>
      <c r="G408" s="121"/>
      <c r="H408" s="121"/>
      <c r="I408" s="121"/>
      <c r="J408" s="121"/>
      <c r="K408" s="121"/>
      <c r="L408" s="121"/>
      <c r="M408" s="123"/>
      <c r="N408" s="18"/>
      <c r="O408" s="18"/>
      <c r="P408" s="18"/>
    </row>
    <row r="409" spans="1:16" ht="12.75">
      <c r="A409" s="121"/>
      <c r="B409" s="36"/>
      <c r="C409" s="121"/>
      <c r="D409" s="121"/>
      <c r="E409" s="121"/>
      <c r="F409" s="121"/>
      <c r="G409" s="121"/>
      <c r="H409" s="121"/>
      <c r="I409" s="121"/>
      <c r="J409" s="121"/>
      <c r="K409" s="121"/>
      <c r="L409" s="121"/>
      <c r="M409" s="123"/>
      <c r="N409" s="18"/>
      <c r="O409" s="18"/>
      <c r="P409" s="18"/>
    </row>
    <row r="410" spans="1:16" ht="12.75">
      <c r="A410" s="121"/>
      <c r="B410" s="36"/>
      <c r="C410" s="121"/>
      <c r="D410" s="121"/>
      <c r="E410" s="121"/>
      <c r="F410" s="121"/>
      <c r="G410" s="121"/>
      <c r="H410" s="121"/>
      <c r="I410" s="121"/>
      <c r="J410" s="121"/>
      <c r="K410" s="121"/>
      <c r="L410" s="121"/>
      <c r="M410" s="123"/>
      <c r="N410" s="18"/>
      <c r="O410" s="18"/>
      <c r="P410" s="18"/>
    </row>
    <row r="411" spans="1:16" ht="12.75">
      <c r="A411" s="121"/>
      <c r="B411" s="36"/>
      <c r="C411" s="121"/>
      <c r="D411" s="121"/>
      <c r="E411" s="121"/>
      <c r="F411" s="121"/>
      <c r="G411" s="121"/>
      <c r="H411" s="121"/>
      <c r="I411" s="121"/>
      <c r="J411" s="121"/>
      <c r="K411" s="121"/>
      <c r="L411" s="121"/>
      <c r="M411" s="123"/>
      <c r="N411" s="18"/>
      <c r="O411" s="18"/>
      <c r="P411" s="18"/>
    </row>
    <row r="412" spans="1:16" ht="12.75">
      <c r="A412" s="121"/>
      <c r="B412" s="36"/>
      <c r="C412" s="121"/>
      <c r="D412" s="121"/>
      <c r="E412" s="121"/>
      <c r="F412" s="121"/>
      <c r="G412" s="121"/>
      <c r="H412" s="121"/>
      <c r="I412" s="121"/>
      <c r="J412" s="121"/>
      <c r="K412" s="121"/>
      <c r="L412" s="121"/>
      <c r="M412" s="123"/>
      <c r="N412" s="18"/>
      <c r="O412" s="18"/>
      <c r="P412" s="18"/>
    </row>
    <row r="413" spans="1:16" ht="12.75">
      <c r="A413" s="121"/>
      <c r="B413" s="36"/>
      <c r="C413" s="121"/>
      <c r="D413" s="121"/>
      <c r="E413" s="121"/>
      <c r="F413" s="121"/>
      <c r="G413" s="121"/>
      <c r="H413" s="121"/>
      <c r="I413" s="121"/>
      <c r="J413" s="121"/>
      <c r="K413" s="121"/>
      <c r="L413" s="121"/>
      <c r="M413" s="123"/>
      <c r="N413" s="18"/>
      <c r="O413" s="18"/>
      <c r="P413" s="18"/>
    </row>
    <row r="414" spans="1:16" ht="12.75">
      <c r="A414" s="121"/>
      <c r="B414" s="36"/>
      <c r="C414" s="121"/>
      <c r="D414" s="121"/>
      <c r="E414" s="121"/>
      <c r="F414" s="121"/>
      <c r="G414" s="121"/>
      <c r="H414" s="121"/>
      <c r="I414" s="121"/>
      <c r="J414" s="121"/>
      <c r="K414" s="121"/>
      <c r="L414" s="121"/>
      <c r="M414" s="123"/>
      <c r="N414" s="18"/>
      <c r="O414" s="18"/>
      <c r="P414" s="18"/>
    </row>
    <row r="415" spans="1:16" ht="12.75">
      <c r="A415" s="121"/>
      <c r="B415" s="36"/>
      <c r="C415" s="121"/>
      <c r="D415" s="121"/>
      <c r="E415" s="121"/>
      <c r="F415" s="121"/>
      <c r="G415" s="121"/>
      <c r="H415" s="121"/>
      <c r="I415" s="121"/>
      <c r="J415" s="121"/>
      <c r="K415" s="121"/>
      <c r="L415" s="121"/>
      <c r="M415" s="123"/>
      <c r="N415" s="18"/>
      <c r="O415" s="18"/>
      <c r="P415" s="18"/>
    </row>
    <row r="416" spans="1:16" ht="12.75">
      <c r="A416" s="121"/>
      <c r="B416" s="36"/>
      <c r="C416" s="121"/>
      <c r="D416" s="121"/>
      <c r="E416" s="121"/>
      <c r="F416" s="121"/>
      <c r="G416" s="121"/>
      <c r="H416" s="121"/>
      <c r="I416" s="121"/>
      <c r="J416" s="121"/>
      <c r="K416" s="121"/>
      <c r="L416" s="121"/>
      <c r="M416" s="123"/>
      <c r="N416" s="18"/>
      <c r="O416" s="18"/>
      <c r="P416" s="18"/>
    </row>
    <row r="417" spans="1:16" ht="12.75">
      <c r="A417" s="121"/>
      <c r="B417" s="36"/>
      <c r="C417" s="121"/>
      <c r="D417" s="121"/>
      <c r="E417" s="121"/>
      <c r="F417" s="121"/>
      <c r="G417" s="121"/>
      <c r="H417" s="121"/>
      <c r="I417" s="121"/>
      <c r="J417" s="121"/>
      <c r="K417" s="121"/>
      <c r="L417" s="121"/>
      <c r="M417" s="123"/>
      <c r="N417" s="18"/>
      <c r="O417" s="18"/>
      <c r="P417" s="18"/>
    </row>
    <row r="418" spans="1:16" ht="12.75">
      <c r="A418" s="121"/>
      <c r="B418" s="36"/>
      <c r="C418" s="121"/>
      <c r="D418" s="121"/>
      <c r="E418" s="121"/>
      <c r="F418" s="121"/>
      <c r="G418" s="121"/>
      <c r="H418" s="121"/>
      <c r="I418" s="121"/>
      <c r="J418" s="121"/>
      <c r="K418" s="121"/>
      <c r="L418" s="121"/>
      <c r="M418" s="123"/>
      <c r="N418" s="18"/>
      <c r="O418" s="18"/>
      <c r="P418" s="18"/>
    </row>
    <row r="419" spans="1:16" ht="12.75">
      <c r="A419" s="121"/>
      <c r="B419" s="36"/>
      <c r="C419" s="121"/>
      <c r="D419" s="121"/>
      <c r="E419" s="121"/>
      <c r="F419" s="121"/>
      <c r="G419" s="121"/>
      <c r="H419" s="121"/>
      <c r="I419" s="121"/>
      <c r="J419" s="121"/>
      <c r="K419" s="121"/>
      <c r="L419" s="121"/>
      <c r="M419" s="123"/>
      <c r="N419" s="18"/>
      <c r="O419" s="18"/>
      <c r="P419" s="18"/>
    </row>
    <row r="420" spans="1:16" ht="12.75">
      <c r="A420" s="121"/>
      <c r="B420" s="36"/>
      <c r="C420" s="121"/>
      <c r="D420" s="121"/>
      <c r="E420" s="121"/>
      <c r="F420" s="121"/>
      <c r="G420" s="121"/>
      <c r="H420" s="121"/>
      <c r="I420" s="121"/>
      <c r="J420" s="121"/>
      <c r="K420" s="121"/>
      <c r="L420" s="121"/>
      <c r="M420" s="123"/>
      <c r="N420" s="18"/>
      <c r="O420" s="18"/>
      <c r="P420" s="18"/>
    </row>
    <row r="421" spans="1:16" ht="12.75">
      <c r="A421" s="121"/>
      <c r="B421" s="36"/>
      <c r="C421" s="121"/>
      <c r="D421" s="121"/>
      <c r="E421" s="121"/>
      <c r="F421" s="121"/>
      <c r="G421" s="121"/>
      <c r="H421" s="121"/>
      <c r="I421" s="121"/>
      <c r="J421" s="121"/>
      <c r="K421" s="121"/>
      <c r="L421" s="121"/>
      <c r="M421" s="123"/>
      <c r="N421" s="18"/>
      <c r="O421" s="18"/>
      <c r="P421" s="18"/>
    </row>
    <row r="422" spans="1:16" ht="12.75">
      <c r="A422" s="121"/>
      <c r="B422" s="36"/>
      <c r="C422" s="121"/>
      <c r="D422" s="121"/>
      <c r="E422" s="121"/>
      <c r="F422" s="121"/>
      <c r="G422" s="121"/>
      <c r="H422" s="121"/>
      <c r="I422" s="121"/>
      <c r="J422" s="121"/>
      <c r="K422" s="121"/>
      <c r="L422" s="121"/>
      <c r="M422" s="123"/>
      <c r="N422" s="18"/>
      <c r="O422" s="18"/>
      <c r="P422" s="18"/>
    </row>
    <row r="423" spans="1:16" ht="12.75">
      <c r="A423" s="121"/>
      <c r="B423" s="36"/>
      <c r="C423" s="121"/>
      <c r="D423" s="121"/>
      <c r="E423" s="121"/>
      <c r="F423" s="121"/>
      <c r="G423" s="121"/>
      <c r="H423" s="121"/>
      <c r="I423" s="121"/>
      <c r="J423" s="121"/>
      <c r="K423" s="121"/>
      <c r="L423" s="121"/>
      <c r="M423" s="123"/>
      <c r="N423" s="18"/>
      <c r="O423" s="18"/>
      <c r="P423" s="18"/>
    </row>
    <row r="424" spans="1:16" ht="12.75">
      <c r="A424" s="121"/>
      <c r="B424" s="36"/>
      <c r="C424" s="121"/>
      <c r="D424" s="121"/>
      <c r="E424" s="121"/>
      <c r="F424" s="121"/>
      <c r="G424" s="121"/>
      <c r="H424" s="121"/>
      <c r="I424" s="121"/>
      <c r="J424" s="121"/>
      <c r="K424" s="121"/>
      <c r="L424" s="121"/>
      <c r="M424" s="123"/>
      <c r="N424" s="18"/>
      <c r="O424" s="18"/>
      <c r="P424" s="18"/>
    </row>
    <row r="425" spans="1:16" ht="12.75">
      <c r="A425" s="121"/>
      <c r="B425" s="36"/>
      <c r="C425" s="121"/>
      <c r="D425" s="121"/>
      <c r="E425" s="121"/>
      <c r="F425" s="121"/>
      <c r="G425" s="121"/>
      <c r="H425" s="121"/>
      <c r="I425" s="121"/>
      <c r="J425" s="121"/>
      <c r="K425" s="121"/>
      <c r="L425" s="121"/>
      <c r="M425" s="123"/>
      <c r="N425" s="18"/>
      <c r="O425" s="18"/>
      <c r="P425" s="18"/>
    </row>
    <row r="426" spans="1:16" ht="12.75">
      <c r="A426" s="121"/>
      <c r="B426" s="36"/>
      <c r="C426" s="121"/>
      <c r="D426" s="121"/>
      <c r="E426" s="121"/>
      <c r="F426" s="121"/>
      <c r="G426" s="121"/>
      <c r="H426" s="121"/>
      <c r="I426" s="121"/>
      <c r="J426" s="121"/>
      <c r="K426" s="121"/>
      <c r="L426" s="121"/>
      <c r="M426" s="123"/>
      <c r="N426" s="18"/>
      <c r="O426" s="18"/>
      <c r="P426" s="18"/>
    </row>
    <row r="427" spans="1:16" ht="12.75">
      <c r="A427" s="121"/>
      <c r="B427" s="36"/>
      <c r="C427" s="121"/>
      <c r="D427" s="121"/>
      <c r="E427" s="121"/>
      <c r="F427" s="121"/>
      <c r="G427" s="121"/>
      <c r="H427" s="121"/>
      <c r="I427" s="121"/>
      <c r="J427" s="121"/>
      <c r="K427" s="121"/>
      <c r="L427" s="121"/>
      <c r="M427" s="123"/>
      <c r="N427" s="18"/>
      <c r="O427" s="18"/>
      <c r="P427" s="18"/>
    </row>
    <row r="428" spans="1:16" ht="12.75">
      <c r="A428" s="121"/>
      <c r="B428" s="36"/>
      <c r="C428" s="121"/>
      <c r="D428" s="121"/>
      <c r="E428" s="121"/>
      <c r="F428" s="121"/>
      <c r="G428" s="121"/>
      <c r="H428" s="121"/>
      <c r="I428" s="121"/>
      <c r="J428" s="121"/>
      <c r="K428" s="121"/>
      <c r="L428" s="121"/>
      <c r="M428" s="123"/>
      <c r="N428" s="18"/>
      <c r="O428" s="18"/>
      <c r="P428" s="18"/>
    </row>
    <row r="429" spans="1:16" ht="12.75">
      <c r="A429" s="121"/>
      <c r="B429" s="36"/>
      <c r="C429" s="121"/>
      <c r="D429" s="121"/>
      <c r="E429" s="121"/>
      <c r="F429" s="121"/>
      <c r="G429" s="121"/>
      <c r="H429" s="121"/>
      <c r="I429" s="121"/>
      <c r="J429" s="121"/>
      <c r="K429" s="121"/>
      <c r="L429" s="121"/>
      <c r="M429" s="123"/>
      <c r="N429" s="18"/>
      <c r="O429" s="18"/>
      <c r="P429" s="18"/>
    </row>
    <row r="430" spans="1:16" ht="12.75">
      <c r="A430" s="121"/>
      <c r="B430" s="36"/>
      <c r="C430" s="121"/>
      <c r="D430" s="121"/>
      <c r="E430" s="121"/>
      <c r="F430" s="121"/>
      <c r="G430" s="121"/>
      <c r="H430" s="121"/>
      <c r="I430" s="121"/>
      <c r="J430" s="121"/>
      <c r="K430" s="121"/>
      <c r="L430" s="121"/>
      <c r="M430" s="123"/>
      <c r="N430" s="18"/>
      <c r="O430" s="18"/>
      <c r="P430" s="18"/>
    </row>
    <row r="431" spans="1:16" ht="12.75">
      <c r="A431" s="121"/>
      <c r="B431" s="36"/>
      <c r="C431" s="121"/>
      <c r="D431" s="121"/>
      <c r="E431" s="121"/>
      <c r="F431" s="121"/>
      <c r="G431" s="121"/>
      <c r="H431" s="121"/>
      <c r="I431" s="121"/>
      <c r="J431" s="121"/>
      <c r="K431" s="121"/>
      <c r="L431" s="121"/>
      <c r="M431" s="123"/>
      <c r="N431" s="18"/>
      <c r="O431" s="18"/>
      <c r="P431" s="18"/>
    </row>
    <row r="432" spans="1:16" ht="12.75">
      <c r="A432" s="121"/>
      <c r="B432" s="36"/>
      <c r="C432" s="121"/>
      <c r="D432" s="121"/>
      <c r="E432" s="121"/>
      <c r="F432" s="121"/>
      <c r="G432" s="121"/>
      <c r="H432" s="121"/>
      <c r="I432" s="121"/>
      <c r="J432" s="121"/>
      <c r="K432" s="121"/>
      <c r="L432" s="121"/>
      <c r="M432" s="123"/>
      <c r="N432" s="18"/>
      <c r="O432" s="18"/>
      <c r="P432" s="18"/>
    </row>
    <row r="433" spans="1:16" ht="12.75">
      <c r="A433" s="121"/>
      <c r="B433" s="36"/>
      <c r="C433" s="121"/>
      <c r="D433" s="121"/>
      <c r="E433" s="121"/>
      <c r="F433" s="121"/>
      <c r="G433" s="121"/>
      <c r="H433" s="121"/>
      <c r="I433" s="121"/>
      <c r="J433" s="121"/>
      <c r="K433" s="121"/>
      <c r="L433" s="121"/>
      <c r="M433" s="123"/>
      <c r="N433" s="18"/>
      <c r="O433" s="18"/>
      <c r="P433" s="18"/>
    </row>
    <row r="434" spans="1:16" ht="12.75">
      <c r="A434" s="121"/>
      <c r="B434" s="36"/>
      <c r="C434" s="121"/>
      <c r="D434" s="121"/>
      <c r="E434" s="121"/>
      <c r="F434" s="121"/>
      <c r="G434" s="121"/>
      <c r="H434" s="121"/>
      <c r="I434" s="121"/>
      <c r="J434" s="121"/>
      <c r="K434" s="121"/>
      <c r="L434" s="121"/>
      <c r="M434" s="123"/>
      <c r="N434" s="18"/>
      <c r="O434" s="18"/>
      <c r="P434" s="18"/>
    </row>
    <row r="435" spans="1:16" ht="12.75">
      <c r="A435" s="121"/>
      <c r="B435" s="36"/>
      <c r="C435" s="121"/>
      <c r="D435" s="121"/>
      <c r="E435" s="121"/>
      <c r="F435" s="121"/>
      <c r="G435" s="121"/>
      <c r="H435" s="121"/>
      <c r="I435" s="121"/>
      <c r="J435" s="121"/>
      <c r="K435" s="121"/>
      <c r="L435" s="121"/>
      <c r="M435" s="123"/>
      <c r="N435" s="18"/>
      <c r="O435" s="18"/>
      <c r="P435" s="18"/>
    </row>
    <row r="436" spans="1:16" ht="12.75">
      <c r="A436" s="121"/>
      <c r="B436" s="36"/>
      <c r="C436" s="121"/>
      <c r="D436" s="121"/>
      <c r="E436" s="121"/>
      <c r="F436" s="121"/>
      <c r="G436" s="121"/>
      <c r="H436" s="121"/>
      <c r="I436" s="121"/>
      <c r="J436" s="121"/>
      <c r="K436" s="121"/>
      <c r="L436" s="121"/>
      <c r="M436" s="123"/>
      <c r="N436" s="18"/>
      <c r="O436" s="18"/>
      <c r="P436" s="18"/>
    </row>
    <row r="437" spans="1:16" ht="12.75">
      <c r="A437" s="121"/>
      <c r="B437" s="36"/>
      <c r="C437" s="121"/>
      <c r="D437" s="121"/>
      <c r="E437" s="121"/>
      <c r="F437" s="121"/>
      <c r="G437" s="121"/>
      <c r="H437" s="121"/>
      <c r="I437" s="121"/>
      <c r="J437" s="121"/>
      <c r="K437" s="121"/>
      <c r="L437" s="121"/>
      <c r="M437" s="123"/>
      <c r="N437" s="18"/>
      <c r="O437" s="18"/>
      <c r="P437" s="18"/>
    </row>
    <row r="438" spans="1:16" ht="12.75">
      <c r="A438" s="121"/>
      <c r="B438" s="36"/>
      <c r="C438" s="121"/>
      <c r="D438" s="121"/>
      <c r="E438" s="121"/>
      <c r="F438" s="121"/>
      <c r="G438" s="121"/>
      <c r="H438" s="121"/>
      <c r="I438" s="121"/>
      <c r="J438" s="121"/>
      <c r="K438" s="121"/>
      <c r="L438" s="121"/>
      <c r="M438" s="123"/>
      <c r="N438" s="18"/>
      <c r="O438" s="18"/>
      <c r="P438" s="18"/>
    </row>
    <row r="439" spans="1:16" ht="12.75">
      <c r="A439" s="121"/>
      <c r="B439" s="36"/>
      <c r="C439" s="121"/>
      <c r="D439" s="121"/>
      <c r="E439" s="121"/>
      <c r="F439" s="121"/>
      <c r="G439" s="121"/>
      <c r="H439" s="121"/>
      <c r="I439" s="121"/>
      <c r="J439" s="121"/>
      <c r="K439" s="121"/>
      <c r="L439" s="121"/>
      <c r="M439" s="123"/>
      <c r="N439" s="18"/>
      <c r="O439" s="18"/>
      <c r="P439" s="18"/>
    </row>
    <row r="440" spans="1:16" ht="12.75">
      <c r="A440" s="121"/>
      <c r="B440" s="36"/>
      <c r="C440" s="121"/>
      <c r="D440" s="121"/>
      <c r="E440" s="121"/>
      <c r="F440" s="121"/>
      <c r="G440" s="121"/>
      <c r="H440" s="121"/>
      <c r="I440" s="121"/>
      <c r="J440" s="121"/>
      <c r="K440" s="121"/>
      <c r="L440" s="121"/>
      <c r="M440" s="123"/>
      <c r="N440" s="18"/>
      <c r="O440" s="18"/>
      <c r="P440" s="18"/>
    </row>
    <row r="441" spans="1:16" ht="12.75">
      <c r="A441" s="121"/>
      <c r="B441" s="36"/>
      <c r="C441" s="121"/>
      <c r="D441" s="121"/>
      <c r="E441" s="121"/>
      <c r="F441" s="121"/>
      <c r="G441" s="121"/>
      <c r="H441" s="121"/>
      <c r="I441" s="121"/>
      <c r="J441" s="121"/>
      <c r="K441" s="121"/>
      <c r="L441" s="121"/>
      <c r="M441" s="123"/>
      <c r="N441" s="18"/>
      <c r="O441" s="18"/>
      <c r="P441" s="18"/>
    </row>
    <row r="442" spans="1:16" ht="12.75">
      <c r="A442" s="121"/>
      <c r="B442" s="36"/>
      <c r="C442" s="121"/>
      <c r="D442" s="121"/>
      <c r="E442" s="121"/>
      <c r="F442" s="121"/>
      <c r="G442" s="121"/>
      <c r="H442" s="121"/>
      <c r="I442" s="121"/>
      <c r="J442" s="121"/>
      <c r="K442" s="121"/>
      <c r="L442" s="121"/>
      <c r="M442" s="123"/>
      <c r="N442" s="18"/>
      <c r="O442" s="18"/>
      <c r="P442" s="18"/>
    </row>
    <row r="443" spans="1:16" ht="12.75">
      <c r="A443" s="121"/>
      <c r="B443" s="36"/>
      <c r="C443" s="121"/>
      <c r="D443" s="121"/>
      <c r="E443" s="121"/>
      <c r="F443" s="121"/>
      <c r="G443" s="121"/>
      <c r="H443" s="121"/>
      <c r="I443" s="121"/>
      <c r="J443" s="121"/>
      <c r="K443" s="121"/>
      <c r="L443" s="121"/>
      <c r="M443" s="123"/>
      <c r="N443" s="18"/>
      <c r="O443" s="18"/>
      <c r="P443" s="18"/>
    </row>
    <row r="444" spans="1:16" ht="12.75">
      <c r="A444" s="121"/>
      <c r="B444" s="36"/>
      <c r="C444" s="121"/>
      <c r="D444" s="121"/>
      <c r="E444" s="121"/>
      <c r="F444" s="121"/>
      <c r="G444" s="121"/>
      <c r="H444" s="121"/>
      <c r="I444" s="121"/>
      <c r="J444" s="121"/>
      <c r="K444" s="121"/>
      <c r="L444" s="121"/>
      <c r="M444" s="123"/>
      <c r="N444" s="18"/>
      <c r="O444" s="18"/>
      <c r="P444" s="18"/>
    </row>
    <row r="445" spans="1:16" ht="12.75">
      <c r="A445" s="121"/>
      <c r="B445" s="36"/>
      <c r="C445" s="121"/>
      <c r="D445" s="121"/>
      <c r="E445" s="121"/>
      <c r="F445" s="121"/>
      <c r="G445" s="121"/>
      <c r="H445" s="121"/>
      <c r="I445" s="121"/>
      <c r="J445" s="121"/>
      <c r="K445" s="121"/>
      <c r="L445" s="121"/>
      <c r="M445" s="123"/>
      <c r="N445" s="18"/>
      <c r="O445" s="18"/>
      <c r="P445" s="18"/>
    </row>
    <row r="446" spans="1:16" ht="12.75">
      <c r="A446" s="121"/>
      <c r="B446" s="36"/>
      <c r="C446" s="121"/>
      <c r="D446" s="121"/>
      <c r="E446" s="121"/>
      <c r="F446" s="121"/>
      <c r="G446" s="121"/>
      <c r="H446" s="121"/>
      <c r="I446" s="121"/>
      <c r="J446" s="121"/>
      <c r="K446" s="121"/>
      <c r="L446" s="121"/>
      <c r="M446" s="123"/>
      <c r="N446" s="18"/>
      <c r="O446" s="18"/>
      <c r="P446" s="18"/>
    </row>
    <row r="447" spans="1:16" ht="12.75">
      <c r="A447" s="121"/>
      <c r="B447" s="36"/>
      <c r="C447" s="121"/>
      <c r="D447" s="121"/>
      <c r="E447" s="121"/>
      <c r="F447" s="121"/>
      <c r="G447" s="121"/>
      <c r="H447" s="121"/>
      <c r="I447" s="121"/>
      <c r="J447" s="121"/>
      <c r="K447" s="121"/>
      <c r="L447" s="121"/>
      <c r="M447" s="123"/>
      <c r="N447" s="18"/>
      <c r="O447" s="18"/>
      <c r="P447" s="18"/>
    </row>
    <row r="448" spans="1:16" ht="12.75">
      <c r="A448" s="121"/>
      <c r="B448" s="36"/>
      <c r="C448" s="121"/>
      <c r="D448" s="121"/>
      <c r="E448" s="121"/>
      <c r="F448" s="121"/>
      <c r="G448" s="121"/>
      <c r="H448" s="121"/>
      <c r="I448" s="121"/>
      <c r="J448" s="121"/>
      <c r="K448" s="121"/>
      <c r="L448" s="121"/>
      <c r="M448" s="123"/>
      <c r="N448" s="18"/>
      <c r="O448" s="18"/>
      <c r="P448" s="18"/>
    </row>
    <row r="449" spans="1:16" ht="12.75">
      <c r="A449" s="121"/>
      <c r="B449" s="36"/>
      <c r="C449" s="121"/>
      <c r="D449" s="121"/>
      <c r="E449" s="121"/>
      <c r="F449" s="121"/>
      <c r="G449" s="121"/>
      <c r="H449" s="121"/>
      <c r="I449" s="121"/>
      <c r="J449" s="121"/>
      <c r="K449" s="121"/>
      <c r="L449" s="121"/>
      <c r="M449" s="123"/>
      <c r="N449" s="18"/>
      <c r="O449" s="18"/>
      <c r="P449" s="18"/>
    </row>
    <row r="450" spans="1:16" ht="12.75">
      <c r="A450" s="121"/>
      <c r="B450" s="36"/>
      <c r="C450" s="121"/>
      <c r="D450" s="121"/>
      <c r="E450" s="121"/>
      <c r="F450" s="121"/>
      <c r="G450" s="121"/>
      <c r="H450" s="121"/>
      <c r="I450" s="121"/>
      <c r="J450" s="121"/>
      <c r="K450" s="121"/>
      <c r="L450" s="121"/>
      <c r="M450" s="123"/>
      <c r="N450" s="18"/>
      <c r="O450" s="18"/>
      <c r="P450" s="18"/>
    </row>
    <row r="451" spans="1:16" ht="12.75">
      <c r="A451" s="121"/>
      <c r="B451" s="36"/>
      <c r="C451" s="121"/>
      <c r="D451" s="121"/>
      <c r="E451" s="121"/>
      <c r="F451" s="121"/>
      <c r="G451" s="121"/>
      <c r="H451" s="121"/>
      <c r="I451" s="121"/>
      <c r="J451" s="121"/>
      <c r="K451" s="121"/>
      <c r="L451" s="121"/>
      <c r="M451" s="123"/>
      <c r="N451" s="18"/>
      <c r="O451" s="18"/>
      <c r="P451" s="18"/>
    </row>
    <row r="452" spans="1:16" ht="12.75">
      <c r="A452" s="121"/>
      <c r="B452" s="36"/>
      <c r="C452" s="121"/>
      <c r="D452" s="121"/>
      <c r="E452" s="121"/>
      <c r="F452" s="121"/>
      <c r="G452" s="121"/>
      <c r="H452" s="121"/>
      <c r="I452" s="121"/>
      <c r="J452" s="121"/>
      <c r="K452" s="121"/>
      <c r="L452" s="121"/>
      <c r="M452" s="123"/>
      <c r="N452" s="18"/>
      <c r="O452" s="18"/>
      <c r="P452" s="18"/>
    </row>
    <row r="453" spans="1:16" ht="12.75">
      <c r="A453" s="121"/>
      <c r="B453" s="36"/>
      <c r="C453" s="121"/>
      <c r="D453" s="121"/>
      <c r="E453" s="121"/>
      <c r="F453" s="121"/>
      <c r="G453" s="121"/>
      <c r="H453" s="121"/>
      <c r="I453" s="121"/>
      <c r="J453" s="121"/>
      <c r="K453" s="121"/>
      <c r="L453" s="121"/>
      <c r="M453" s="123"/>
      <c r="N453" s="18"/>
      <c r="O453" s="18"/>
      <c r="P453" s="18"/>
    </row>
    <row r="454" spans="1:16" ht="12.75">
      <c r="A454" s="121"/>
      <c r="B454" s="36"/>
      <c r="C454" s="121"/>
      <c r="D454" s="121"/>
      <c r="E454" s="121"/>
      <c r="F454" s="121"/>
      <c r="G454" s="121"/>
      <c r="H454" s="121"/>
      <c r="I454" s="121"/>
      <c r="J454" s="121"/>
      <c r="K454" s="121"/>
      <c r="L454" s="121"/>
      <c r="M454" s="123"/>
      <c r="N454" s="18"/>
      <c r="O454" s="18"/>
      <c r="P454" s="18"/>
    </row>
    <row r="455" spans="1:16" ht="12.75">
      <c r="A455" s="121"/>
      <c r="B455" s="36"/>
      <c r="C455" s="121"/>
      <c r="D455" s="121"/>
      <c r="E455" s="121"/>
      <c r="F455" s="121"/>
      <c r="G455" s="121"/>
      <c r="H455" s="121"/>
      <c r="I455" s="121"/>
      <c r="J455" s="121"/>
      <c r="K455" s="121"/>
      <c r="L455" s="121"/>
      <c r="M455" s="123"/>
      <c r="N455" s="18"/>
      <c r="O455" s="18"/>
      <c r="P455" s="18"/>
    </row>
    <row r="456" spans="1:16" ht="12.75">
      <c r="A456" s="121"/>
      <c r="B456" s="36"/>
      <c r="C456" s="121"/>
      <c r="D456" s="121"/>
      <c r="E456" s="121"/>
      <c r="F456" s="121"/>
      <c r="G456" s="121"/>
      <c r="H456" s="121"/>
      <c r="I456" s="121"/>
      <c r="J456" s="121"/>
      <c r="K456" s="121"/>
      <c r="L456" s="121"/>
      <c r="M456" s="123"/>
      <c r="N456" s="18"/>
      <c r="O456" s="18"/>
      <c r="P456" s="18"/>
    </row>
    <row r="457" spans="1:16" ht="12.75">
      <c r="A457" s="121"/>
      <c r="B457" s="36"/>
      <c r="C457" s="121"/>
      <c r="D457" s="121"/>
      <c r="E457" s="121"/>
      <c r="F457" s="121"/>
      <c r="G457" s="121"/>
      <c r="H457" s="121"/>
      <c r="I457" s="121"/>
      <c r="J457" s="121"/>
      <c r="K457" s="121"/>
      <c r="L457" s="121"/>
      <c r="M457" s="123"/>
      <c r="N457" s="18"/>
      <c r="O457" s="18"/>
      <c r="P457" s="18"/>
    </row>
    <row r="458" spans="1:16" ht="12.75">
      <c r="A458" s="121"/>
      <c r="B458" s="36"/>
      <c r="C458" s="121"/>
      <c r="D458" s="121"/>
      <c r="E458" s="121"/>
      <c r="F458" s="121"/>
      <c r="G458" s="121"/>
      <c r="H458" s="121"/>
      <c r="I458" s="121"/>
      <c r="J458" s="121"/>
      <c r="K458" s="121"/>
      <c r="L458" s="121"/>
      <c r="M458" s="123"/>
      <c r="N458" s="18"/>
      <c r="O458" s="18"/>
      <c r="P458" s="18"/>
    </row>
    <row r="459" spans="1:16" ht="12.75">
      <c r="A459" s="121"/>
      <c r="B459" s="36"/>
      <c r="C459" s="121"/>
      <c r="D459" s="121"/>
      <c r="E459" s="121"/>
      <c r="F459" s="121"/>
      <c r="G459" s="121"/>
      <c r="H459" s="121"/>
      <c r="I459" s="121"/>
      <c r="J459" s="121"/>
      <c r="K459" s="121"/>
      <c r="L459" s="121"/>
      <c r="M459" s="123"/>
      <c r="N459" s="18"/>
      <c r="O459" s="18"/>
      <c r="P459" s="18"/>
    </row>
    <row r="460" spans="1:16" ht="12.75">
      <c r="A460" s="121"/>
      <c r="B460" s="36"/>
      <c r="C460" s="121"/>
      <c r="D460" s="121"/>
      <c r="E460" s="121"/>
      <c r="F460" s="121"/>
      <c r="G460" s="121"/>
      <c r="H460" s="121"/>
      <c r="I460" s="121"/>
      <c r="J460" s="121"/>
      <c r="K460" s="121"/>
      <c r="L460" s="121"/>
      <c r="M460" s="123"/>
      <c r="N460" s="18"/>
      <c r="O460" s="18"/>
      <c r="P460" s="18"/>
    </row>
    <row r="461" spans="1:16" ht="12.75">
      <c r="A461" s="121"/>
      <c r="B461" s="36"/>
      <c r="C461" s="121"/>
      <c r="D461" s="121"/>
      <c r="E461" s="121"/>
      <c r="F461" s="121"/>
      <c r="G461" s="121"/>
      <c r="H461" s="121"/>
      <c r="I461" s="121"/>
      <c r="J461" s="121"/>
      <c r="K461" s="121"/>
      <c r="L461" s="121"/>
      <c r="M461" s="123"/>
      <c r="N461" s="18"/>
      <c r="O461" s="18"/>
      <c r="P461" s="18"/>
    </row>
    <row r="462" spans="1:16" ht="12.75">
      <c r="A462" s="121"/>
      <c r="B462" s="36"/>
      <c r="C462" s="121"/>
      <c r="D462" s="121"/>
      <c r="E462" s="121"/>
      <c r="F462" s="121"/>
      <c r="G462" s="121"/>
      <c r="H462" s="121"/>
      <c r="I462" s="121"/>
      <c r="J462" s="121"/>
      <c r="K462" s="121"/>
      <c r="L462" s="121"/>
      <c r="M462" s="123"/>
      <c r="N462" s="18"/>
      <c r="O462" s="18"/>
      <c r="P462" s="18"/>
    </row>
    <row r="463" spans="1:16" ht="12.75">
      <c r="A463" s="121"/>
      <c r="B463" s="36"/>
      <c r="C463" s="121"/>
      <c r="D463" s="121"/>
      <c r="E463" s="121"/>
      <c r="F463" s="121"/>
      <c r="G463" s="121"/>
      <c r="H463" s="121"/>
      <c r="I463" s="121"/>
      <c r="J463" s="121"/>
      <c r="K463" s="121"/>
      <c r="L463" s="121"/>
      <c r="M463" s="123"/>
      <c r="N463" s="18"/>
      <c r="O463" s="18"/>
      <c r="P463" s="18"/>
    </row>
    <row r="464" spans="1:16" ht="12.75">
      <c r="A464" s="121"/>
      <c r="B464" s="36"/>
      <c r="C464" s="121"/>
      <c r="D464" s="121"/>
      <c r="E464" s="121"/>
      <c r="F464" s="121"/>
      <c r="G464" s="121"/>
      <c r="H464" s="121"/>
      <c r="I464" s="121"/>
      <c r="J464" s="121"/>
      <c r="K464" s="121"/>
      <c r="L464" s="121"/>
      <c r="M464" s="123"/>
      <c r="N464" s="18"/>
      <c r="O464" s="18"/>
      <c r="P464" s="18"/>
    </row>
    <row r="465" spans="1:16" ht="12.75">
      <c r="A465" s="121"/>
      <c r="B465" s="36"/>
      <c r="C465" s="121"/>
      <c r="D465" s="121"/>
      <c r="E465" s="121"/>
      <c r="F465" s="121"/>
      <c r="G465" s="121"/>
      <c r="H465" s="121"/>
      <c r="I465" s="121"/>
      <c r="J465" s="121"/>
      <c r="K465" s="121"/>
      <c r="L465" s="121"/>
      <c r="M465" s="123"/>
      <c r="N465" s="18"/>
      <c r="O465" s="18"/>
      <c r="P465" s="18"/>
    </row>
    <row r="466" spans="1:16" ht="12.75">
      <c r="A466" s="121"/>
      <c r="B466" s="36"/>
      <c r="C466" s="121"/>
      <c r="D466" s="121"/>
      <c r="E466" s="121"/>
      <c r="F466" s="121"/>
      <c r="G466" s="121"/>
      <c r="H466" s="121"/>
      <c r="I466" s="121"/>
      <c r="J466" s="121"/>
      <c r="K466" s="121"/>
      <c r="L466" s="121"/>
      <c r="M466" s="123"/>
      <c r="N466" s="18"/>
      <c r="O466" s="18"/>
      <c r="P466" s="18"/>
    </row>
    <row r="467" spans="1:16" ht="12.75">
      <c r="A467" s="121"/>
      <c r="B467" s="36"/>
      <c r="C467" s="121"/>
      <c r="D467" s="121"/>
      <c r="E467" s="121"/>
      <c r="F467" s="121"/>
      <c r="G467" s="121"/>
      <c r="H467" s="121"/>
      <c r="I467" s="121"/>
      <c r="J467" s="121"/>
      <c r="K467" s="121"/>
      <c r="L467" s="121"/>
      <c r="M467" s="123"/>
      <c r="N467" s="18"/>
      <c r="O467" s="18"/>
      <c r="P467" s="18"/>
    </row>
    <row r="468" spans="1:16" ht="12.75">
      <c r="A468" s="121"/>
      <c r="B468" s="36"/>
      <c r="C468" s="121"/>
      <c r="D468" s="121"/>
      <c r="E468" s="121"/>
      <c r="F468" s="121"/>
      <c r="G468" s="121"/>
      <c r="H468" s="121"/>
      <c r="I468" s="121"/>
      <c r="J468" s="121"/>
      <c r="K468" s="121"/>
      <c r="L468" s="121"/>
      <c r="M468" s="123"/>
      <c r="N468" s="18"/>
      <c r="O468" s="18"/>
      <c r="P468" s="18"/>
    </row>
    <row r="469" spans="1:16" ht="12.75">
      <c r="A469" s="121"/>
      <c r="B469" s="36"/>
      <c r="C469" s="121"/>
      <c r="D469" s="121"/>
      <c r="E469" s="121"/>
      <c r="F469" s="121"/>
      <c r="G469" s="121"/>
      <c r="H469" s="121"/>
      <c r="I469" s="121"/>
      <c r="J469" s="121"/>
      <c r="K469" s="121"/>
      <c r="L469" s="121"/>
      <c r="M469" s="123"/>
      <c r="N469" s="18"/>
      <c r="O469" s="18"/>
      <c r="P469" s="18"/>
    </row>
    <row r="470" spans="1:16" ht="12.75">
      <c r="A470" s="121"/>
      <c r="B470" s="36"/>
      <c r="C470" s="121"/>
      <c r="D470" s="121"/>
      <c r="E470" s="121"/>
      <c r="F470" s="121"/>
      <c r="G470" s="121"/>
      <c r="H470" s="121"/>
      <c r="I470" s="121"/>
      <c r="J470" s="121"/>
      <c r="K470" s="121"/>
      <c r="L470" s="121"/>
      <c r="M470" s="123"/>
      <c r="N470" s="18"/>
      <c r="O470" s="18"/>
      <c r="P470" s="18"/>
    </row>
    <row r="471" spans="1:16" ht="12.75">
      <c r="A471" s="121"/>
      <c r="B471" s="36"/>
      <c r="C471" s="121"/>
      <c r="D471" s="121"/>
      <c r="E471" s="121"/>
      <c r="F471" s="121"/>
      <c r="G471" s="121"/>
      <c r="H471" s="121"/>
      <c r="I471" s="121"/>
      <c r="J471" s="121"/>
      <c r="K471" s="121"/>
      <c r="L471" s="121"/>
      <c r="M471" s="123"/>
      <c r="N471" s="18"/>
      <c r="O471" s="18"/>
      <c r="P471" s="18"/>
    </row>
    <row r="472" spans="1:16" ht="12.75">
      <c r="A472" s="121"/>
      <c r="B472" s="36"/>
      <c r="C472" s="121"/>
      <c r="D472" s="121"/>
      <c r="E472" s="121"/>
      <c r="F472" s="121"/>
      <c r="G472" s="121"/>
      <c r="H472" s="121"/>
      <c r="I472" s="121"/>
      <c r="J472" s="121"/>
      <c r="K472" s="121"/>
      <c r="L472" s="121"/>
      <c r="M472" s="123"/>
      <c r="N472" s="18"/>
      <c r="O472" s="18"/>
      <c r="P472" s="18"/>
    </row>
    <row r="473" spans="1:16" ht="12.75">
      <c r="A473" s="121"/>
      <c r="B473" s="36"/>
      <c r="C473" s="121"/>
      <c r="D473" s="121"/>
      <c r="E473" s="121"/>
      <c r="F473" s="121"/>
      <c r="G473" s="121"/>
      <c r="H473" s="121"/>
      <c r="I473" s="121"/>
      <c r="J473" s="121"/>
      <c r="K473" s="121"/>
      <c r="L473" s="121"/>
      <c r="M473" s="123"/>
      <c r="N473" s="18"/>
      <c r="O473" s="18"/>
      <c r="P473" s="18"/>
    </row>
    <row r="474" spans="1:16" ht="12.75">
      <c r="A474" s="121"/>
      <c r="B474" s="36"/>
      <c r="C474" s="121"/>
      <c r="D474" s="121"/>
      <c r="E474" s="121"/>
      <c r="F474" s="121"/>
      <c r="G474" s="121"/>
      <c r="H474" s="121"/>
      <c r="I474" s="121"/>
      <c r="J474" s="121"/>
      <c r="K474" s="121"/>
      <c r="L474" s="121"/>
      <c r="M474" s="123"/>
      <c r="N474" s="18"/>
      <c r="O474" s="18"/>
      <c r="P474" s="18"/>
    </row>
    <row r="475" spans="1:16" ht="12.75">
      <c r="A475" s="121"/>
      <c r="B475" s="36"/>
      <c r="C475" s="121"/>
      <c r="D475" s="121"/>
      <c r="E475" s="121"/>
      <c r="F475" s="121"/>
      <c r="G475" s="121"/>
      <c r="H475" s="121"/>
      <c r="I475" s="121"/>
      <c r="J475" s="121"/>
      <c r="K475" s="121"/>
      <c r="L475" s="121"/>
      <c r="M475" s="123"/>
      <c r="N475" s="18"/>
      <c r="O475" s="18"/>
      <c r="P475" s="18"/>
    </row>
    <row r="476" spans="1:16" ht="12.75">
      <c r="A476" s="121"/>
      <c r="B476" s="36"/>
      <c r="C476" s="121"/>
      <c r="D476" s="121"/>
      <c r="E476" s="121"/>
      <c r="F476" s="121"/>
      <c r="G476" s="121"/>
      <c r="H476" s="121"/>
      <c r="I476" s="121"/>
      <c r="J476" s="121"/>
      <c r="K476" s="121"/>
      <c r="L476" s="121"/>
      <c r="M476" s="123"/>
      <c r="N476" s="18"/>
      <c r="O476" s="18"/>
      <c r="P476" s="18"/>
    </row>
    <row r="477" spans="1:16" ht="12.75">
      <c r="A477" s="121"/>
      <c r="B477" s="36"/>
      <c r="C477" s="121"/>
      <c r="D477" s="121"/>
      <c r="E477" s="121"/>
      <c r="F477" s="121"/>
      <c r="G477" s="121"/>
      <c r="H477" s="121"/>
      <c r="I477" s="121"/>
      <c r="J477" s="121"/>
      <c r="K477" s="121"/>
      <c r="L477" s="121"/>
      <c r="M477" s="123"/>
      <c r="N477" s="18"/>
      <c r="O477" s="18"/>
      <c r="P477" s="18"/>
    </row>
    <row r="478" spans="1:16" ht="12.75">
      <c r="A478" s="121"/>
      <c r="B478" s="36"/>
      <c r="C478" s="121"/>
      <c r="D478" s="121"/>
      <c r="E478" s="121"/>
      <c r="F478" s="121"/>
      <c r="G478" s="121"/>
      <c r="H478" s="121"/>
      <c r="I478" s="121"/>
      <c r="J478" s="121"/>
      <c r="K478" s="121"/>
      <c r="L478" s="121"/>
      <c r="M478" s="123"/>
      <c r="N478" s="18"/>
      <c r="O478" s="18"/>
      <c r="P478" s="18"/>
    </row>
    <row r="479" spans="1:16" ht="12.75">
      <c r="A479" s="121"/>
      <c r="B479" s="36"/>
      <c r="C479" s="121"/>
      <c r="D479" s="121"/>
      <c r="E479" s="121"/>
      <c r="F479" s="121"/>
      <c r="G479" s="121"/>
      <c r="H479" s="121"/>
      <c r="I479" s="121"/>
      <c r="J479" s="121"/>
      <c r="K479" s="121"/>
      <c r="L479" s="121"/>
      <c r="M479" s="123"/>
      <c r="N479" s="18"/>
      <c r="O479" s="18"/>
      <c r="P479" s="18"/>
    </row>
    <row r="480" spans="1:16" ht="12.75">
      <c r="A480" s="121"/>
      <c r="B480" s="36"/>
      <c r="C480" s="121"/>
      <c r="D480" s="121"/>
      <c r="E480" s="121"/>
      <c r="F480" s="121"/>
      <c r="G480" s="121"/>
      <c r="H480" s="121"/>
      <c r="I480" s="121"/>
      <c r="J480" s="121"/>
      <c r="K480" s="121"/>
      <c r="L480" s="121"/>
      <c r="M480" s="123"/>
      <c r="N480" s="18"/>
      <c r="O480" s="18"/>
      <c r="P480" s="18"/>
    </row>
    <row r="481" spans="1:16" ht="12.75">
      <c r="A481" s="121"/>
      <c r="B481" s="36"/>
      <c r="C481" s="121"/>
      <c r="D481" s="121"/>
      <c r="E481" s="121"/>
      <c r="F481" s="121"/>
      <c r="G481" s="121"/>
      <c r="H481" s="121"/>
      <c r="I481" s="121"/>
      <c r="J481" s="121"/>
      <c r="K481" s="121"/>
      <c r="L481" s="121"/>
      <c r="M481" s="123"/>
      <c r="N481" s="18"/>
      <c r="O481" s="18"/>
      <c r="P481" s="18"/>
    </row>
    <row r="482" spans="1:16" ht="12.75">
      <c r="A482" s="121"/>
      <c r="B482" s="36"/>
      <c r="C482" s="121"/>
      <c r="D482" s="121"/>
      <c r="E482" s="121"/>
      <c r="F482" s="121"/>
      <c r="G482" s="121"/>
      <c r="H482" s="121"/>
      <c r="I482" s="121"/>
      <c r="J482" s="121"/>
      <c r="K482" s="121"/>
      <c r="L482" s="121"/>
      <c r="M482" s="123"/>
      <c r="N482" s="18"/>
      <c r="O482" s="18"/>
      <c r="P482" s="18"/>
    </row>
    <row r="483" spans="1:16" ht="12.75">
      <c r="A483" s="121"/>
      <c r="B483" s="36"/>
      <c r="C483" s="121"/>
      <c r="D483" s="121"/>
      <c r="E483" s="121"/>
      <c r="F483" s="121"/>
      <c r="G483" s="121"/>
      <c r="H483" s="121"/>
      <c r="I483" s="121"/>
      <c r="J483" s="121"/>
      <c r="K483" s="121"/>
      <c r="L483" s="121"/>
      <c r="M483" s="123"/>
      <c r="N483" s="18"/>
      <c r="O483" s="18"/>
      <c r="P483" s="18"/>
    </row>
    <row r="484" spans="1:16" ht="12.75">
      <c r="A484" s="121"/>
      <c r="B484" s="36"/>
      <c r="C484" s="121"/>
      <c r="D484" s="121"/>
      <c r="E484" s="121"/>
      <c r="F484" s="121"/>
      <c r="G484" s="121"/>
      <c r="H484" s="121"/>
      <c r="I484" s="121"/>
      <c r="J484" s="121"/>
      <c r="K484" s="121"/>
      <c r="L484" s="121"/>
      <c r="M484" s="123"/>
      <c r="N484" s="18"/>
      <c r="O484" s="18"/>
      <c r="P484" s="18"/>
    </row>
    <row r="485" spans="1:16" ht="12.75">
      <c r="A485" s="121"/>
      <c r="B485" s="36"/>
      <c r="C485" s="121"/>
      <c r="D485" s="121"/>
      <c r="E485" s="121"/>
      <c r="F485" s="121"/>
      <c r="G485" s="121"/>
      <c r="H485" s="121"/>
      <c r="I485" s="121"/>
      <c r="J485" s="121"/>
      <c r="K485" s="121"/>
      <c r="L485" s="121"/>
      <c r="M485" s="123"/>
      <c r="N485" s="18"/>
      <c r="O485" s="18"/>
      <c r="P485" s="18"/>
    </row>
    <row r="486" spans="1:16" ht="12.75">
      <c r="A486" s="121"/>
      <c r="B486" s="36"/>
      <c r="C486" s="121"/>
      <c r="D486" s="121"/>
      <c r="E486" s="121"/>
      <c r="F486" s="121"/>
      <c r="G486" s="121"/>
      <c r="H486" s="121"/>
      <c r="I486" s="121"/>
      <c r="J486" s="121"/>
      <c r="K486" s="121"/>
      <c r="L486" s="121"/>
      <c r="M486" s="123"/>
      <c r="N486" s="18"/>
      <c r="O486" s="18"/>
      <c r="P486" s="18"/>
    </row>
    <row r="487" spans="1:16" ht="12.75">
      <c r="A487" s="121"/>
      <c r="B487" s="36"/>
      <c r="C487" s="121"/>
      <c r="D487" s="121"/>
      <c r="E487" s="121"/>
      <c r="F487" s="121"/>
      <c r="G487" s="121"/>
      <c r="H487" s="121"/>
      <c r="I487" s="121"/>
      <c r="J487" s="121"/>
      <c r="K487" s="121"/>
      <c r="L487" s="121"/>
      <c r="M487" s="123"/>
      <c r="N487" s="18"/>
      <c r="O487" s="18"/>
      <c r="P487" s="18"/>
    </row>
    <row r="488" spans="1:16" ht="12.75">
      <c r="A488" s="121"/>
      <c r="B488" s="36"/>
      <c r="C488" s="121"/>
      <c r="D488" s="121"/>
      <c r="E488" s="121"/>
      <c r="F488" s="121"/>
      <c r="G488" s="121"/>
      <c r="H488" s="121"/>
      <c r="I488" s="121"/>
      <c r="J488" s="121"/>
      <c r="K488" s="121"/>
      <c r="L488" s="121"/>
      <c r="M488" s="123"/>
      <c r="N488" s="18"/>
      <c r="O488" s="18"/>
      <c r="P488" s="18"/>
    </row>
    <row r="489" spans="1:16" ht="12.75">
      <c r="A489" s="121"/>
      <c r="B489" s="36"/>
      <c r="C489" s="121"/>
      <c r="D489" s="121"/>
      <c r="E489" s="121"/>
      <c r="F489" s="121"/>
      <c r="G489" s="121"/>
      <c r="H489" s="121"/>
      <c r="I489" s="121"/>
      <c r="J489" s="121"/>
      <c r="K489" s="121"/>
      <c r="L489" s="121"/>
      <c r="M489" s="123"/>
      <c r="N489" s="18"/>
      <c r="O489" s="18"/>
      <c r="P489" s="18"/>
    </row>
    <row r="490" spans="1:16" ht="12.75">
      <c r="A490" s="121"/>
      <c r="B490" s="36"/>
      <c r="C490" s="121"/>
      <c r="D490" s="121"/>
      <c r="E490" s="121"/>
      <c r="F490" s="121"/>
      <c r="G490" s="121"/>
      <c r="H490" s="121"/>
      <c r="I490" s="121"/>
      <c r="J490" s="121"/>
      <c r="K490" s="121"/>
      <c r="L490" s="121"/>
      <c r="M490" s="123"/>
      <c r="N490" s="18"/>
      <c r="O490" s="18"/>
      <c r="P490" s="18"/>
    </row>
    <row r="491" spans="1:16" ht="12.75">
      <c r="A491" s="121"/>
      <c r="B491" s="36"/>
      <c r="C491" s="121"/>
      <c r="D491" s="121"/>
      <c r="E491" s="121"/>
      <c r="F491" s="121"/>
      <c r="G491" s="121"/>
      <c r="H491" s="121"/>
      <c r="I491" s="121"/>
      <c r="J491" s="121"/>
      <c r="K491" s="121"/>
      <c r="L491" s="121"/>
      <c r="M491" s="123"/>
      <c r="N491" s="18"/>
      <c r="O491" s="18"/>
      <c r="P491" s="18"/>
    </row>
    <row r="492" spans="1:16" ht="12.75">
      <c r="A492" s="121"/>
      <c r="B492" s="36"/>
      <c r="C492" s="121"/>
      <c r="D492" s="121"/>
      <c r="E492" s="121"/>
      <c r="F492" s="121"/>
      <c r="G492" s="121"/>
      <c r="H492" s="121"/>
      <c r="I492" s="121"/>
      <c r="J492" s="121"/>
      <c r="K492" s="121"/>
      <c r="L492" s="121"/>
      <c r="M492" s="123"/>
      <c r="N492" s="18"/>
      <c r="O492" s="18"/>
      <c r="P492" s="18"/>
    </row>
    <row r="493" spans="1:16" ht="12.75">
      <c r="A493" s="121"/>
      <c r="B493" s="36"/>
      <c r="C493" s="121"/>
      <c r="D493" s="121"/>
      <c r="E493" s="121"/>
      <c r="F493" s="121"/>
      <c r="G493" s="121"/>
      <c r="H493" s="121"/>
      <c r="I493" s="121"/>
      <c r="J493" s="121"/>
      <c r="K493" s="121"/>
      <c r="L493" s="121"/>
      <c r="M493" s="123"/>
      <c r="N493" s="18"/>
      <c r="O493" s="18"/>
      <c r="P493" s="18"/>
    </row>
    <row r="494" spans="1:16" ht="12.75">
      <c r="A494" s="121"/>
      <c r="B494" s="36"/>
      <c r="C494" s="121"/>
      <c r="D494" s="121"/>
      <c r="E494" s="121"/>
      <c r="F494" s="121"/>
      <c r="G494" s="121"/>
      <c r="H494" s="121"/>
      <c r="I494" s="121"/>
      <c r="J494" s="121"/>
      <c r="K494" s="121"/>
      <c r="L494" s="121"/>
      <c r="M494" s="123"/>
      <c r="N494" s="18"/>
      <c r="O494" s="18"/>
      <c r="P494" s="18"/>
    </row>
    <row r="495" spans="1:16" ht="12.75">
      <c r="A495" s="121"/>
      <c r="B495" s="36"/>
      <c r="C495" s="121"/>
      <c r="D495" s="121"/>
      <c r="E495" s="121"/>
      <c r="F495" s="121"/>
      <c r="G495" s="121"/>
      <c r="H495" s="121"/>
      <c r="I495" s="121"/>
      <c r="J495" s="121"/>
      <c r="K495" s="121"/>
      <c r="L495" s="121"/>
      <c r="M495" s="123"/>
      <c r="N495" s="18"/>
      <c r="O495" s="18"/>
      <c r="P495" s="18"/>
    </row>
    <row r="496" spans="1:16" ht="12.75">
      <c r="A496" s="121"/>
      <c r="B496" s="36"/>
      <c r="C496" s="121"/>
      <c r="D496" s="121"/>
      <c r="E496" s="121"/>
      <c r="F496" s="121"/>
      <c r="G496" s="121"/>
      <c r="H496" s="121"/>
      <c r="I496" s="121"/>
      <c r="J496" s="121"/>
      <c r="K496" s="121"/>
      <c r="L496" s="121"/>
      <c r="M496" s="123"/>
      <c r="N496" s="18"/>
      <c r="O496" s="18"/>
      <c r="P496" s="18"/>
    </row>
    <row r="497" spans="1:16" ht="12.75">
      <c r="A497" s="121"/>
      <c r="B497" s="36"/>
      <c r="C497" s="121"/>
      <c r="D497" s="121"/>
      <c r="E497" s="121"/>
      <c r="F497" s="121"/>
      <c r="G497" s="121"/>
      <c r="H497" s="121"/>
      <c r="I497" s="121"/>
      <c r="J497" s="121"/>
      <c r="K497" s="121"/>
      <c r="L497" s="121"/>
      <c r="M497" s="123"/>
      <c r="N497" s="18"/>
      <c r="O497" s="18"/>
      <c r="P497" s="18"/>
    </row>
    <row r="498" spans="1:16" ht="12.75">
      <c r="A498" s="121"/>
      <c r="B498" s="36"/>
      <c r="C498" s="121"/>
      <c r="D498" s="121"/>
      <c r="E498" s="121"/>
      <c r="F498" s="121"/>
      <c r="G498" s="121"/>
      <c r="H498" s="121"/>
      <c r="I498" s="121"/>
      <c r="J498" s="121"/>
      <c r="K498" s="121"/>
      <c r="L498" s="121"/>
      <c r="M498" s="123"/>
      <c r="N498" s="18"/>
      <c r="O498" s="18"/>
      <c r="P498" s="18"/>
    </row>
    <row r="499" spans="1:16" ht="12.75">
      <c r="A499" s="121"/>
      <c r="B499" s="36"/>
      <c r="C499" s="121"/>
      <c r="D499" s="121"/>
      <c r="E499" s="121"/>
      <c r="F499" s="121"/>
      <c r="G499" s="121"/>
      <c r="H499" s="121"/>
      <c r="I499" s="121"/>
      <c r="J499" s="121"/>
      <c r="K499" s="121"/>
      <c r="L499" s="121"/>
      <c r="M499" s="123"/>
      <c r="N499" s="18"/>
      <c r="O499" s="18"/>
      <c r="P499" s="18"/>
    </row>
    <row r="500" spans="1:16" ht="12.75">
      <c r="A500" s="121"/>
      <c r="B500" s="36"/>
      <c r="C500" s="121"/>
      <c r="D500" s="121"/>
      <c r="E500" s="121"/>
      <c r="F500" s="121"/>
      <c r="G500" s="121"/>
      <c r="H500" s="121"/>
      <c r="I500" s="121"/>
      <c r="J500" s="121"/>
      <c r="K500" s="121"/>
      <c r="L500" s="121"/>
      <c r="M500" s="123"/>
      <c r="N500" s="18"/>
      <c r="O500" s="18"/>
      <c r="P500" s="18"/>
    </row>
    <row r="501" spans="1:16" ht="12.75">
      <c r="A501" s="121"/>
      <c r="B501" s="36"/>
      <c r="C501" s="121"/>
      <c r="D501" s="121"/>
      <c r="E501" s="121"/>
      <c r="F501" s="121"/>
      <c r="G501" s="121"/>
      <c r="H501" s="121"/>
      <c r="I501" s="121"/>
      <c r="J501" s="121"/>
      <c r="K501" s="121"/>
      <c r="L501" s="121"/>
      <c r="M501" s="123"/>
      <c r="N501" s="18"/>
      <c r="O501" s="18"/>
      <c r="P501" s="18"/>
    </row>
    <row r="502" spans="1:16" ht="12.75">
      <c r="A502" s="121"/>
      <c r="B502" s="36"/>
      <c r="C502" s="121"/>
      <c r="D502" s="121"/>
      <c r="E502" s="121"/>
      <c r="F502" s="121"/>
      <c r="G502" s="121"/>
      <c r="H502" s="121"/>
      <c r="I502" s="121"/>
      <c r="J502" s="121"/>
      <c r="K502" s="121"/>
      <c r="L502" s="121"/>
      <c r="M502" s="123"/>
      <c r="N502" s="18"/>
      <c r="O502" s="18"/>
      <c r="P502" s="18"/>
    </row>
    <row r="503" spans="1:16" ht="12.75">
      <c r="A503" s="121"/>
      <c r="B503" s="36"/>
      <c r="C503" s="121"/>
      <c r="D503" s="121"/>
      <c r="E503" s="121"/>
      <c r="F503" s="121"/>
      <c r="G503" s="121"/>
      <c r="H503" s="121"/>
      <c r="I503" s="121"/>
      <c r="J503" s="121"/>
      <c r="K503" s="121"/>
      <c r="L503" s="121"/>
      <c r="M503" s="123"/>
      <c r="N503" s="18"/>
      <c r="O503" s="18"/>
      <c r="P503" s="18"/>
    </row>
    <row r="504" spans="1:16" ht="12.75">
      <c r="A504" s="121"/>
      <c r="B504" s="36"/>
      <c r="C504" s="121"/>
      <c r="D504" s="121"/>
      <c r="E504" s="121"/>
      <c r="F504" s="121"/>
      <c r="G504" s="121"/>
      <c r="H504" s="121"/>
      <c r="I504" s="121"/>
      <c r="J504" s="121"/>
      <c r="K504" s="121"/>
      <c r="L504" s="121"/>
      <c r="M504" s="123"/>
      <c r="N504" s="18"/>
      <c r="O504" s="18"/>
      <c r="P504" s="18"/>
    </row>
    <row r="505" spans="1:16" ht="12.75">
      <c r="A505" s="121"/>
      <c r="B505" s="36"/>
      <c r="C505" s="121"/>
      <c r="D505" s="121"/>
      <c r="E505" s="121"/>
      <c r="F505" s="121"/>
      <c r="G505" s="121"/>
      <c r="H505" s="121"/>
      <c r="I505" s="121"/>
      <c r="J505" s="121"/>
      <c r="K505" s="121"/>
      <c r="L505" s="121"/>
      <c r="M505" s="123"/>
      <c r="N505" s="18"/>
      <c r="O505" s="18"/>
      <c r="P505" s="18"/>
    </row>
    <row r="506" spans="1:16" ht="12.75">
      <c r="A506" s="121"/>
      <c r="B506" s="36"/>
      <c r="C506" s="121"/>
      <c r="D506" s="121"/>
      <c r="E506" s="121"/>
      <c r="F506" s="121"/>
      <c r="G506" s="121"/>
      <c r="H506" s="121"/>
      <c r="I506" s="121"/>
      <c r="J506" s="121"/>
      <c r="K506" s="121"/>
      <c r="L506" s="121"/>
      <c r="M506" s="123"/>
      <c r="N506" s="18"/>
      <c r="O506" s="18"/>
      <c r="P506" s="18"/>
    </row>
    <row r="507" spans="1:16" ht="12.75">
      <c r="A507" s="121"/>
      <c r="B507" s="36"/>
      <c r="C507" s="121"/>
      <c r="D507" s="121"/>
      <c r="E507" s="121"/>
      <c r="F507" s="121"/>
      <c r="G507" s="121"/>
      <c r="H507" s="121"/>
      <c r="I507" s="121"/>
      <c r="J507" s="121"/>
      <c r="K507" s="121"/>
      <c r="L507" s="121"/>
      <c r="M507" s="123"/>
      <c r="N507" s="18"/>
      <c r="O507" s="18"/>
      <c r="P507" s="18"/>
    </row>
    <row r="508" spans="1:16" ht="12.75">
      <c r="A508" s="121"/>
      <c r="B508" s="36"/>
      <c r="C508" s="121"/>
      <c r="D508" s="121"/>
      <c r="E508" s="121"/>
      <c r="F508" s="121"/>
      <c r="G508" s="121"/>
      <c r="H508" s="121"/>
      <c r="I508" s="121"/>
      <c r="J508" s="121"/>
      <c r="K508" s="121"/>
      <c r="L508" s="121"/>
      <c r="M508" s="123"/>
      <c r="N508" s="18"/>
      <c r="O508" s="18"/>
      <c r="P508" s="18"/>
    </row>
    <row r="509" spans="1:16" ht="12.75">
      <c r="A509" s="121"/>
      <c r="B509" s="36"/>
      <c r="C509" s="121"/>
      <c r="D509" s="121"/>
      <c r="E509" s="121"/>
      <c r="F509" s="121"/>
      <c r="G509" s="121"/>
      <c r="H509" s="121"/>
      <c r="I509" s="121"/>
      <c r="J509" s="121"/>
      <c r="K509" s="121"/>
      <c r="L509" s="121"/>
      <c r="M509" s="123"/>
      <c r="N509" s="18"/>
      <c r="O509" s="18"/>
      <c r="P509" s="18"/>
    </row>
    <row r="510" spans="1:16" ht="12.75">
      <c r="A510" s="121"/>
      <c r="B510" s="36"/>
      <c r="C510" s="121"/>
      <c r="D510" s="121"/>
      <c r="E510" s="121"/>
      <c r="F510" s="121"/>
      <c r="G510" s="121"/>
      <c r="H510" s="121"/>
      <c r="I510" s="121"/>
      <c r="J510" s="121"/>
      <c r="K510" s="121"/>
      <c r="L510" s="121"/>
      <c r="M510" s="123"/>
      <c r="N510" s="18"/>
      <c r="O510" s="18"/>
      <c r="P510" s="18"/>
    </row>
    <row r="511" spans="1:16" ht="12.75">
      <c r="A511" s="121"/>
      <c r="B511" s="36"/>
      <c r="C511" s="121"/>
      <c r="D511" s="121"/>
      <c r="E511" s="121"/>
      <c r="F511" s="121"/>
      <c r="G511" s="121"/>
      <c r="H511" s="121"/>
      <c r="I511" s="121"/>
      <c r="J511" s="121"/>
      <c r="K511" s="121"/>
      <c r="L511" s="121"/>
      <c r="M511" s="123"/>
      <c r="N511" s="18"/>
      <c r="O511" s="18"/>
      <c r="P511" s="18"/>
    </row>
    <row r="512" spans="1:16" ht="12.75">
      <c r="A512" s="121"/>
      <c r="B512" s="36"/>
      <c r="C512" s="121"/>
      <c r="D512" s="121"/>
      <c r="E512" s="121"/>
      <c r="F512" s="121"/>
      <c r="G512" s="121"/>
      <c r="H512" s="121"/>
      <c r="I512" s="121"/>
      <c r="J512" s="121"/>
      <c r="K512" s="121"/>
      <c r="L512" s="121"/>
      <c r="M512" s="123"/>
      <c r="N512" s="18"/>
      <c r="O512" s="18"/>
      <c r="P512" s="18"/>
    </row>
    <row r="513" spans="1:16" ht="12.75">
      <c r="A513" s="121"/>
      <c r="B513" s="36"/>
      <c r="C513" s="121"/>
      <c r="D513" s="121"/>
      <c r="E513" s="121"/>
      <c r="F513" s="121"/>
      <c r="G513" s="121"/>
      <c r="H513" s="121"/>
      <c r="I513" s="121"/>
      <c r="J513" s="121"/>
      <c r="K513" s="121"/>
      <c r="L513" s="121"/>
      <c r="M513" s="123"/>
      <c r="N513" s="18"/>
      <c r="O513" s="18"/>
      <c r="P513" s="18"/>
    </row>
    <row r="514" spans="1:16" ht="12.75">
      <c r="A514" s="121"/>
      <c r="B514" s="36"/>
      <c r="C514" s="121"/>
      <c r="D514" s="121"/>
      <c r="E514" s="121"/>
      <c r="F514" s="121"/>
      <c r="G514" s="121"/>
      <c r="H514" s="121"/>
      <c r="I514" s="121"/>
      <c r="J514" s="121"/>
      <c r="K514" s="121"/>
      <c r="L514" s="121"/>
      <c r="M514" s="123"/>
      <c r="N514" s="18"/>
      <c r="O514" s="18"/>
      <c r="P514" s="18"/>
    </row>
    <row r="515" spans="1:16" ht="12.75">
      <c r="A515" s="121"/>
      <c r="B515" s="36"/>
      <c r="C515" s="121"/>
      <c r="D515" s="121"/>
      <c r="E515" s="121"/>
      <c r="F515" s="121"/>
      <c r="G515" s="121"/>
      <c r="H515" s="121"/>
      <c r="I515" s="121"/>
      <c r="J515" s="121"/>
      <c r="K515" s="121"/>
      <c r="L515" s="121"/>
      <c r="M515" s="123"/>
      <c r="N515" s="18"/>
      <c r="O515" s="18"/>
      <c r="P515" s="18"/>
    </row>
    <row r="516" spans="1:16" ht="12.75">
      <c r="A516" s="121"/>
      <c r="B516" s="36"/>
      <c r="C516" s="121"/>
      <c r="D516" s="121"/>
      <c r="E516" s="121"/>
      <c r="F516" s="121"/>
      <c r="G516" s="121"/>
      <c r="H516" s="121"/>
      <c r="I516" s="121"/>
      <c r="J516" s="121"/>
      <c r="K516" s="121"/>
      <c r="L516" s="121"/>
      <c r="M516" s="123"/>
      <c r="N516" s="18"/>
      <c r="O516" s="18"/>
      <c r="P516" s="18"/>
    </row>
    <row r="517" spans="1:16" ht="12.75">
      <c r="A517" s="121"/>
      <c r="B517" s="36"/>
      <c r="C517" s="121"/>
      <c r="D517" s="121"/>
      <c r="E517" s="121"/>
      <c r="F517" s="121"/>
      <c r="G517" s="121"/>
      <c r="H517" s="121"/>
      <c r="I517" s="121"/>
      <c r="J517" s="121"/>
      <c r="K517" s="121"/>
      <c r="L517" s="121"/>
      <c r="M517" s="123"/>
      <c r="N517" s="18"/>
      <c r="O517" s="18"/>
      <c r="P517" s="18"/>
    </row>
    <row r="518" spans="1:16" ht="12.75">
      <c r="A518" s="121"/>
      <c r="B518" s="36"/>
      <c r="C518" s="121"/>
      <c r="D518" s="121"/>
      <c r="E518" s="121"/>
      <c r="F518" s="121"/>
      <c r="G518" s="121"/>
      <c r="H518" s="121"/>
      <c r="I518" s="121"/>
      <c r="J518" s="121"/>
      <c r="K518" s="121"/>
      <c r="L518" s="121"/>
      <c r="M518" s="123"/>
      <c r="N518" s="18"/>
      <c r="O518" s="18"/>
      <c r="P518" s="18"/>
    </row>
    <row r="519" spans="1:16" ht="12.75">
      <c r="A519" s="121"/>
      <c r="B519" s="36"/>
      <c r="C519" s="121"/>
      <c r="D519" s="121"/>
      <c r="E519" s="121"/>
      <c r="F519" s="121"/>
      <c r="G519" s="121"/>
      <c r="H519" s="121"/>
      <c r="I519" s="121"/>
      <c r="J519" s="121"/>
      <c r="K519" s="121"/>
      <c r="L519" s="121"/>
      <c r="M519" s="123"/>
      <c r="N519" s="18"/>
      <c r="O519" s="18"/>
      <c r="P519" s="18"/>
    </row>
    <row r="520" spans="1:16" ht="12.75">
      <c r="A520" s="121"/>
      <c r="B520" s="36"/>
      <c r="C520" s="121"/>
      <c r="D520" s="121"/>
      <c r="E520" s="121"/>
      <c r="F520" s="121"/>
      <c r="G520" s="121"/>
      <c r="H520" s="121"/>
      <c r="I520" s="121"/>
      <c r="J520" s="121"/>
      <c r="K520" s="121"/>
      <c r="L520" s="121"/>
      <c r="M520" s="123"/>
      <c r="N520" s="18"/>
      <c r="O520" s="18"/>
      <c r="P520" s="18"/>
    </row>
    <row r="521" spans="1:16" ht="12.75">
      <c r="A521" s="121"/>
      <c r="B521" s="36"/>
      <c r="C521" s="121"/>
      <c r="D521" s="121"/>
      <c r="E521" s="121"/>
      <c r="F521" s="121"/>
      <c r="G521" s="121"/>
      <c r="H521" s="121"/>
      <c r="I521" s="121"/>
      <c r="J521" s="121"/>
      <c r="K521" s="121"/>
      <c r="L521" s="121"/>
      <c r="M521" s="123"/>
      <c r="N521" s="18"/>
      <c r="O521" s="18"/>
      <c r="P521" s="18"/>
    </row>
    <row r="522" spans="1:16" ht="12.75">
      <c r="A522" s="121"/>
      <c r="B522" s="36"/>
      <c r="C522" s="121"/>
      <c r="D522" s="121"/>
      <c r="E522" s="121"/>
      <c r="F522" s="121"/>
      <c r="G522" s="121"/>
      <c r="H522" s="121"/>
      <c r="I522" s="121"/>
      <c r="J522" s="121"/>
      <c r="K522" s="121"/>
      <c r="L522" s="121"/>
      <c r="M522" s="123"/>
      <c r="N522" s="18"/>
      <c r="O522" s="18"/>
      <c r="P522" s="18"/>
    </row>
    <row r="523" spans="1:16" ht="12.75">
      <c r="A523" s="121"/>
      <c r="B523" s="36"/>
      <c r="C523" s="121"/>
      <c r="D523" s="121"/>
      <c r="E523" s="121"/>
      <c r="F523" s="121"/>
      <c r="G523" s="121"/>
      <c r="H523" s="121"/>
      <c r="I523" s="121"/>
      <c r="J523" s="121"/>
      <c r="K523" s="121"/>
      <c r="L523" s="121"/>
      <c r="M523" s="123"/>
      <c r="N523" s="18"/>
      <c r="O523" s="18"/>
      <c r="P523" s="18"/>
    </row>
    <row r="524" spans="1:16" ht="12.75">
      <c r="A524" s="121"/>
      <c r="B524" s="36"/>
      <c r="C524" s="121"/>
      <c r="D524" s="121"/>
      <c r="E524" s="121"/>
      <c r="F524" s="121"/>
      <c r="G524" s="121"/>
      <c r="H524" s="121"/>
      <c r="I524" s="121"/>
      <c r="J524" s="121"/>
      <c r="K524" s="121"/>
      <c r="L524" s="121"/>
      <c r="M524" s="123"/>
      <c r="N524" s="18"/>
      <c r="O524" s="18"/>
      <c r="P524" s="18"/>
    </row>
    <row r="525" spans="1:16" ht="12.75">
      <c r="A525" s="121"/>
      <c r="B525" s="36"/>
      <c r="C525" s="121"/>
      <c r="D525" s="121"/>
      <c r="E525" s="121"/>
      <c r="F525" s="121"/>
      <c r="G525" s="121"/>
      <c r="H525" s="121"/>
      <c r="I525" s="121"/>
      <c r="J525" s="121"/>
      <c r="K525" s="121"/>
      <c r="L525" s="121"/>
      <c r="M525" s="123"/>
      <c r="N525" s="18"/>
      <c r="O525" s="18"/>
      <c r="P525" s="18"/>
    </row>
    <row r="526" spans="1:16" ht="12.75">
      <c r="A526" s="121"/>
      <c r="B526" s="36"/>
      <c r="C526" s="121"/>
      <c r="D526" s="121"/>
      <c r="E526" s="121"/>
      <c r="F526" s="121"/>
      <c r="G526" s="121"/>
      <c r="H526" s="121"/>
      <c r="I526" s="121"/>
      <c r="J526" s="121"/>
      <c r="K526" s="121"/>
      <c r="L526" s="121"/>
      <c r="M526" s="123"/>
      <c r="N526" s="18"/>
      <c r="O526" s="18"/>
      <c r="P526" s="18"/>
    </row>
    <row r="527" spans="1:16" ht="12.75">
      <c r="A527" s="121"/>
      <c r="B527" s="36"/>
      <c r="C527" s="121"/>
      <c r="D527" s="121"/>
      <c r="E527" s="121"/>
      <c r="F527" s="121"/>
      <c r="G527" s="121"/>
      <c r="H527" s="121"/>
      <c r="I527" s="121"/>
      <c r="J527" s="121"/>
      <c r="K527" s="121"/>
      <c r="L527" s="121"/>
      <c r="M527" s="123"/>
      <c r="N527" s="18"/>
      <c r="O527" s="18"/>
      <c r="P527" s="18"/>
    </row>
    <row r="528" spans="1:16" ht="12.75">
      <c r="A528" s="121"/>
      <c r="B528" s="36"/>
      <c r="C528" s="121"/>
      <c r="D528" s="121"/>
      <c r="E528" s="121"/>
      <c r="F528" s="121"/>
      <c r="G528" s="121"/>
      <c r="H528" s="121"/>
      <c r="I528" s="121"/>
      <c r="J528" s="121"/>
      <c r="K528" s="121"/>
      <c r="L528" s="121"/>
      <c r="M528" s="123"/>
      <c r="N528" s="18"/>
      <c r="O528" s="18"/>
      <c r="P528" s="18"/>
    </row>
    <row r="529" spans="1:16" ht="12.75">
      <c r="A529" s="121"/>
      <c r="B529" s="36"/>
      <c r="C529" s="121"/>
      <c r="D529" s="121"/>
      <c r="E529" s="121"/>
      <c r="F529" s="121"/>
      <c r="G529" s="121"/>
      <c r="H529" s="121"/>
      <c r="I529" s="121"/>
      <c r="J529" s="121"/>
      <c r="K529" s="121"/>
      <c r="L529" s="121"/>
      <c r="M529" s="123"/>
      <c r="N529" s="18"/>
      <c r="O529" s="18"/>
      <c r="P529" s="18"/>
    </row>
    <row r="530" spans="1:16" ht="12.75">
      <c r="A530" s="121"/>
      <c r="B530" s="36"/>
      <c r="C530" s="121"/>
      <c r="D530" s="121"/>
      <c r="E530" s="121"/>
      <c r="F530" s="121"/>
      <c r="G530" s="121"/>
      <c r="H530" s="121"/>
      <c r="I530" s="121"/>
      <c r="J530" s="121"/>
      <c r="K530" s="121"/>
      <c r="L530" s="121"/>
      <c r="M530" s="123"/>
      <c r="N530" s="18"/>
      <c r="O530" s="18"/>
      <c r="P530" s="18"/>
    </row>
    <row r="531" spans="1:16" ht="12.75">
      <c r="A531" s="121"/>
      <c r="B531" s="36"/>
      <c r="C531" s="121"/>
      <c r="D531" s="121"/>
      <c r="E531" s="121"/>
      <c r="F531" s="121"/>
      <c r="G531" s="121"/>
      <c r="H531" s="121"/>
      <c r="I531" s="121"/>
      <c r="J531" s="121"/>
      <c r="K531" s="121"/>
      <c r="L531" s="121"/>
      <c r="M531" s="123"/>
      <c r="N531" s="18"/>
      <c r="O531" s="18"/>
      <c r="P531" s="18"/>
    </row>
    <row r="532" spans="1:16" ht="12.75">
      <c r="A532" s="121"/>
      <c r="B532" s="36"/>
      <c r="C532" s="121"/>
      <c r="D532" s="121"/>
      <c r="E532" s="121"/>
      <c r="F532" s="121"/>
      <c r="G532" s="121"/>
      <c r="H532" s="121"/>
      <c r="I532" s="121"/>
      <c r="J532" s="121"/>
      <c r="K532" s="121"/>
      <c r="L532" s="121"/>
      <c r="M532" s="123"/>
      <c r="N532" s="18"/>
      <c r="O532" s="18"/>
      <c r="P532" s="18"/>
    </row>
    <row r="533" spans="1:16" ht="12.75">
      <c r="A533" s="121"/>
      <c r="B533" s="36"/>
      <c r="C533" s="121"/>
      <c r="D533" s="121"/>
      <c r="E533" s="121"/>
      <c r="F533" s="121"/>
      <c r="G533" s="121"/>
      <c r="H533" s="121"/>
      <c r="I533" s="121"/>
      <c r="J533" s="121"/>
      <c r="K533" s="121"/>
      <c r="L533" s="121"/>
      <c r="M533" s="123"/>
      <c r="N533" s="18"/>
      <c r="O533" s="18"/>
      <c r="P533" s="18"/>
    </row>
    <row r="534" spans="1:16" ht="12.75">
      <c r="A534" s="121"/>
      <c r="B534" s="36"/>
      <c r="C534" s="121"/>
      <c r="D534" s="121"/>
      <c r="E534" s="121"/>
      <c r="F534" s="121"/>
      <c r="G534" s="121"/>
      <c r="H534" s="121"/>
      <c r="I534" s="121"/>
      <c r="J534" s="121"/>
      <c r="K534" s="121"/>
      <c r="L534" s="121"/>
      <c r="M534" s="123"/>
      <c r="N534" s="18"/>
      <c r="O534" s="18"/>
      <c r="P534" s="18"/>
    </row>
    <row r="535" spans="1:16" ht="12.75">
      <c r="A535" s="121"/>
      <c r="B535" s="36"/>
      <c r="C535" s="121"/>
      <c r="D535" s="121"/>
      <c r="E535" s="121"/>
      <c r="F535" s="121"/>
      <c r="G535" s="121"/>
      <c r="H535" s="121"/>
      <c r="I535" s="121"/>
      <c r="J535" s="121"/>
      <c r="K535" s="121"/>
      <c r="L535" s="121"/>
      <c r="M535" s="123"/>
      <c r="N535" s="18"/>
      <c r="O535" s="18"/>
      <c r="P535" s="18"/>
    </row>
    <row r="536" spans="1:16" ht="12.75">
      <c r="A536" s="121"/>
      <c r="B536" s="36"/>
      <c r="C536" s="121"/>
      <c r="D536" s="121"/>
      <c r="E536" s="121"/>
      <c r="F536" s="121"/>
      <c r="G536" s="121"/>
      <c r="H536" s="121"/>
      <c r="I536" s="121"/>
      <c r="J536" s="121"/>
      <c r="K536" s="121"/>
      <c r="L536" s="121"/>
      <c r="M536" s="123"/>
      <c r="N536" s="18"/>
      <c r="O536" s="18"/>
      <c r="P536" s="18"/>
    </row>
    <row r="537" spans="1:16" ht="12.75">
      <c r="A537" s="121"/>
      <c r="B537" s="36"/>
      <c r="C537" s="121"/>
      <c r="D537" s="121"/>
      <c r="E537" s="121"/>
      <c r="F537" s="121"/>
      <c r="G537" s="121"/>
      <c r="H537" s="121"/>
      <c r="I537" s="121"/>
      <c r="J537" s="121"/>
      <c r="K537" s="121"/>
      <c r="L537" s="121"/>
      <c r="M537" s="123"/>
      <c r="N537" s="18"/>
      <c r="O537" s="18"/>
      <c r="P537" s="18"/>
    </row>
    <row r="538" spans="1:16" ht="12.75">
      <c r="A538" s="121"/>
      <c r="B538" s="36"/>
      <c r="C538" s="121"/>
      <c r="D538" s="121"/>
      <c r="E538" s="121"/>
      <c r="F538" s="121"/>
      <c r="G538" s="121"/>
      <c r="H538" s="121"/>
      <c r="I538" s="121"/>
      <c r="J538" s="121"/>
      <c r="K538" s="121"/>
      <c r="L538" s="121"/>
      <c r="M538" s="123"/>
      <c r="N538" s="18"/>
      <c r="O538" s="18"/>
      <c r="P538" s="18"/>
    </row>
    <row r="539" spans="1:16" ht="12.75">
      <c r="A539" s="121"/>
      <c r="B539" s="36"/>
      <c r="C539" s="121"/>
      <c r="D539" s="121"/>
      <c r="E539" s="121"/>
      <c r="F539" s="121"/>
      <c r="G539" s="121"/>
      <c r="H539" s="121"/>
      <c r="I539" s="121"/>
      <c r="J539" s="121"/>
      <c r="K539" s="121"/>
      <c r="L539" s="121"/>
      <c r="M539" s="123"/>
      <c r="N539" s="18"/>
      <c r="O539" s="18"/>
      <c r="P539" s="18"/>
    </row>
    <row r="540" spans="1:16" ht="12.75">
      <c r="A540" s="121"/>
      <c r="B540" s="36"/>
      <c r="C540" s="121"/>
      <c r="D540" s="121"/>
      <c r="E540" s="121"/>
      <c r="F540" s="121"/>
      <c r="G540" s="121"/>
      <c r="H540" s="121"/>
      <c r="I540" s="121"/>
      <c r="J540" s="121"/>
      <c r="K540" s="121"/>
      <c r="L540" s="121"/>
      <c r="M540" s="123"/>
      <c r="N540" s="18"/>
      <c r="O540" s="18"/>
      <c r="P540" s="18"/>
    </row>
    <row r="541" spans="1:16" ht="12.75">
      <c r="A541" s="121"/>
      <c r="B541" s="36"/>
      <c r="C541" s="121"/>
      <c r="D541" s="121"/>
      <c r="E541" s="121"/>
      <c r="F541" s="121"/>
      <c r="G541" s="121"/>
      <c r="H541" s="121"/>
      <c r="I541" s="121"/>
      <c r="J541" s="121"/>
      <c r="K541" s="121"/>
      <c r="L541" s="121"/>
      <c r="M541" s="123"/>
      <c r="N541" s="18"/>
      <c r="O541" s="18"/>
      <c r="P541" s="18"/>
    </row>
    <row r="542" spans="1:16" ht="12.75">
      <c r="A542" s="121"/>
      <c r="B542" s="36"/>
      <c r="C542" s="121"/>
      <c r="D542" s="121"/>
      <c r="E542" s="121"/>
      <c r="F542" s="121"/>
      <c r="G542" s="121"/>
      <c r="H542" s="121"/>
      <c r="I542" s="121"/>
      <c r="J542" s="121"/>
      <c r="K542" s="121"/>
      <c r="L542" s="121"/>
      <c r="M542" s="123"/>
      <c r="N542" s="18"/>
      <c r="O542" s="18"/>
      <c r="P542" s="18"/>
    </row>
    <row r="543" spans="1:16" ht="12.75">
      <c r="A543" s="121"/>
      <c r="B543" s="36"/>
      <c r="C543" s="121"/>
      <c r="D543" s="121"/>
      <c r="E543" s="121"/>
      <c r="F543" s="121"/>
      <c r="G543" s="121"/>
      <c r="H543" s="121"/>
      <c r="I543" s="121"/>
      <c r="J543" s="121"/>
      <c r="K543" s="121"/>
      <c r="L543" s="121"/>
      <c r="M543" s="123"/>
      <c r="N543" s="18"/>
      <c r="O543" s="18"/>
      <c r="P543" s="18"/>
    </row>
    <row r="544" spans="1:16" ht="12.75">
      <c r="A544" s="121"/>
      <c r="B544" s="36"/>
      <c r="C544" s="121"/>
      <c r="D544" s="121"/>
      <c r="E544" s="121"/>
      <c r="F544" s="121"/>
      <c r="G544" s="121"/>
      <c r="H544" s="121"/>
      <c r="I544" s="121"/>
      <c r="J544" s="121"/>
      <c r="K544" s="121"/>
      <c r="L544" s="121"/>
      <c r="M544" s="123"/>
      <c r="N544" s="18"/>
      <c r="O544" s="18"/>
      <c r="P544" s="18"/>
    </row>
    <row r="545" spans="1:16" ht="12.75">
      <c r="A545" s="121"/>
      <c r="B545" s="36"/>
      <c r="C545" s="121"/>
      <c r="D545" s="121"/>
      <c r="E545" s="121"/>
      <c r="F545" s="121"/>
      <c r="G545" s="121"/>
      <c r="H545" s="121"/>
      <c r="I545" s="121"/>
      <c r="J545" s="121"/>
      <c r="K545" s="121"/>
      <c r="L545" s="121"/>
      <c r="M545" s="123"/>
      <c r="N545" s="18"/>
      <c r="O545" s="18"/>
      <c r="P545" s="18"/>
    </row>
    <row r="546" spans="1:16" ht="12.75">
      <c r="A546" s="121"/>
      <c r="B546" s="36"/>
      <c r="C546" s="121"/>
      <c r="D546" s="121"/>
      <c r="E546" s="121"/>
      <c r="F546" s="121"/>
      <c r="G546" s="121"/>
      <c r="H546" s="121"/>
      <c r="I546" s="121"/>
      <c r="J546" s="121"/>
      <c r="K546" s="121"/>
      <c r="L546" s="121"/>
      <c r="M546" s="123"/>
      <c r="N546" s="18"/>
      <c r="O546" s="18"/>
      <c r="P546" s="18"/>
    </row>
    <row r="547" spans="1:16" ht="12.75">
      <c r="A547" s="121"/>
      <c r="B547" s="36"/>
      <c r="C547" s="121"/>
      <c r="D547" s="121"/>
      <c r="E547" s="121"/>
      <c r="F547" s="121"/>
      <c r="G547" s="121"/>
      <c r="H547" s="121"/>
      <c r="I547" s="121"/>
      <c r="J547" s="121"/>
      <c r="K547" s="121"/>
      <c r="L547" s="121"/>
      <c r="M547" s="123"/>
      <c r="N547" s="18"/>
      <c r="O547" s="18"/>
      <c r="P547" s="18"/>
    </row>
    <row r="548" spans="1:16" ht="12.75">
      <c r="A548" s="121"/>
      <c r="B548" s="36"/>
      <c r="C548" s="121"/>
      <c r="D548" s="121"/>
      <c r="E548" s="121"/>
      <c r="F548" s="121"/>
      <c r="G548" s="121"/>
      <c r="H548" s="121"/>
      <c r="I548" s="121"/>
      <c r="J548" s="121"/>
      <c r="K548" s="121"/>
      <c r="L548" s="121"/>
      <c r="M548" s="123"/>
      <c r="N548" s="18"/>
      <c r="O548" s="18"/>
      <c r="P548" s="18"/>
    </row>
    <row r="549" spans="1:16" ht="12.75">
      <c r="A549" s="121"/>
      <c r="B549" s="36"/>
      <c r="C549" s="121"/>
      <c r="D549" s="121"/>
      <c r="E549" s="121"/>
      <c r="F549" s="121"/>
      <c r="G549" s="121"/>
      <c r="H549" s="121"/>
      <c r="I549" s="121"/>
      <c r="J549" s="121"/>
      <c r="K549" s="121"/>
      <c r="L549" s="121"/>
      <c r="M549" s="123"/>
      <c r="N549" s="18"/>
      <c r="O549" s="18"/>
      <c r="P549" s="18"/>
    </row>
    <row r="550" spans="1:16" ht="12.75">
      <c r="A550" s="121"/>
      <c r="B550" s="36"/>
      <c r="C550" s="121"/>
      <c r="D550" s="121"/>
      <c r="E550" s="121"/>
      <c r="F550" s="121"/>
      <c r="G550" s="121"/>
      <c r="H550" s="121"/>
      <c r="I550" s="121"/>
      <c r="J550" s="121"/>
      <c r="K550" s="121"/>
      <c r="L550" s="121"/>
      <c r="M550" s="123"/>
      <c r="N550" s="18"/>
      <c r="O550" s="18"/>
      <c r="P550" s="18"/>
    </row>
    <row r="551" spans="1:16" ht="12.75">
      <c r="A551" s="121"/>
      <c r="B551" s="36"/>
      <c r="C551" s="121"/>
      <c r="D551" s="121"/>
      <c r="E551" s="121"/>
      <c r="F551" s="121"/>
      <c r="G551" s="121"/>
      <c r="H551" s="121"/>
      <c r="I551" s="121"/>
      <c r="J551" s="121"/>
      <c r="K551" s="121"/>
      <c r="L551" s="121"/>
      <c r="M551" s="123"/>
      <c r="N551" s="18"/>
      <c r="O551" s="18"/>
      <c r="P551" s="18"/>
    </row>
    <row r="552" spans="1:16" ht="12.75">
      <c r="A552" s="121"/>
      <c r="B552" s="36"/>
      <c r="C552" s="121"/>
      <c r="D552" s="121"/>
      <c r="E552" s="121"/>
      <c r="F552" s="121"/>
      <c r="G552" s="121"/>
      <c r="H552" s="121"/>
      <c r="I552" s="121"/>
      <c r="J552" s="121"/>
      <c r="K552" s="121"/>
      <c r="L552" s="121"/>
      <c r="M552" s="123"/>
      <c r="N552" s="18"/>
      <c r="O552" s="18"/>
      <c r="P552" s="18"/>
    </row>
    <row r="553" spans="1:16" ht="12.75">
      <c r="A553" s="121"/>
      <c r="B553" s="36"/>
      <c r="C553" s="121"/>
      <c r="D553" s="121"/>
      <c r="E553" s="121"/>
      <c r="F553" s="121"/>
      <c r="G553" s="121"/>
      <c r="H553" s="121"/>
      <c r="I553" s="121"/>
      <c r="J553" s="121"/>
      <c r="K553" s="121"/>
      <c r="L553" s="121"/>
      <c r="M553" s="123"/>
      <c r="N553" s="18"/>
      <c r="O553" s="18"/>
      <c r="P553" s="18"/>
    </row>
    <row r="554" spans="1:16" ht="12.75">
      <c r="A554" s="121"/>
      <c r="B554" s="36"/>
      <c r="C554" s="121"/>
      <c r="D554" s="121"/>
      <c r="E554" s="121"/>
      <c r="F554" s="121"/>
      <c r="G554" s="121"/>
      <c r="H554" s="121"/>
      <c r="I554" s="121"/>
      <c r="J554" s="121"/>
      <c r="K554" s="121"/>
      <c r="L554" s="121"/>
      <c r="M554" s="123"/>
      <c r="N554" s="18"/>
      <c r="O554" s="18"/>
      <c r="P554" s="18"/>
    </row>
    <row r="555" spans="1:16" ht="12.75">
      <c r="A555" s="121"/>
      <c r="B555" s="36"/>
      <c r="C555" s="121"/>
      <c r="D555" s="121"/>
      <c r="E555" s="121"/>
      <c r="F555" s="121"/>
      <c r="G555" s="121"/>
      <c r="H555" s="121"/>
      <c r="I555" s="121"/>
      <c r="J555" s="121"/>
      <c r="K555" s="121"/>
      <c r="L555" s="121"/>
      <c r="M555" s="123"/>
      <c r="N555" s="18"/>
      <c r="O555" s="18"/>
      <c r="P555" s="18"/>
    </row>
    <row r="556" spans="1:16" ht="12.75">
      <c r="A556" s="121"/>
      <c r="B556" s="36"/>
      <c r="C556" s="121"/>
      <c r="D556" s="121"/>
      <c r="E556" s="121"/>
      <c r="F556" s="121"/>
      <c r="G556" s="121"/>
      <c r="H556" s="121"/>
      <c r="I556" s="121"/>
      <c r="J556" s="121"/>
      <c r="K556" s="121"/>
      <c r="L556" s="121"/>
      <c r="M556" s="123"/>
      <c r="N556" s="18"/>
      <c r="O556" s="18"/>
      <c r="P556" s="18"/>
    </row>
    <row r="557" spans="1:16" ht="12.75">
      <c r="A557" s="121"/>
      <c r="B557" s="36"/>
      <c r="C557" s="121"/>
      <c r="D557" s="121"/>
      <c r="E557" s="121"/>
      <c r="F557" s="121"/>
      <c r="G557" s="121"/>
      <c r="H557" s="121"/>
      <c r="I557" s="121"/>
      <c r="J557" s="121"/>
      <c r="K557" s="121"/>
      <c r="L557" s="121"/>
      <c r="M557" s="123"/>
      <c r="N557" s="18"/>
      <c r="O557" s="18"/>
      <c r="P557" s="18"/>
    </row>
    <row r="558" spans="1:16" ht="12.75">
      <c r="A558" s="121"/>
      <c r="B558" s="36"/>
      <c r="C558" s="121"/>
      <c r="D558" s="121"/>
      <c r="E558" s="121"/>
      <c r="F558" s="121"/>
      <c r="G558" s="121"/>
      <c r="H558" s="121"/>
      <c r="I558" s="121"/>
      <c r="J558" s="121"/>
      <c r="K558" s="121"/>
      <c r="L558" s="121"/>
      <c r="M558" s="123"/>
      <c r="N558" s="18"/>
      <c r="O558" s="18"/>
      <c r="P558" s="18"/>
    </row>
    <row r="559" spans="1:16" ht="12.75">
      <c r="A559" s="121"/>
      <c r="B559" s="36"/>
      <c r="C559" s="121"/>
      <c r="D559" s="121"/>
      <c r="E559" s="121"/>
      <c r="F559" s="121"/>
      <c r="G559" s="121"/>
      <c r="H559" s="121"/>
      <c r="I559" s="121"/>
      <c r="J559" s="121"/>
      <c r="K559" s="121"/>
      <c r="L559" s="121"/>
      <c r="M559" s="123"/>
      <c r="N559" s="18"/>
      <c r="O559" s="18"/>
      <c r="P559" s="18"/>
    </row>
    <row r="560" spans="1:16" ht="12.75">
      <c r="A560" s="121"/>
      <c r="B560" s="36"/>
      <c r="C560" s="121"/>
      <c r="D560" s="121"/>
      <c r="E560" s="121"/>
      <c r="F560" s="121"/>
      <c r="G560" s="121"/>
      <c r="H560" s="121"/>
      <c r="I560" s="121"/>
      <c r="J560" s="121"/>
      <c r="K560" s="121"/>
      <c r="L560" s="121"/>
      <c r="M560" s="123"/>
      <c r="N560" s="18"/>
      <c r="O560" s="18"/>
      <c r="P560" s="18"/>
    </row>
    <row r="561" spans="1:16" ht="12.75">
      <c r="A561" s="121"/>
      <c r="B561" s="36"/>
      <c r="C561" s="121"/>
      <c r="D561" s="121"/>
      <c r="E561" s="121"/>
      <c r="F561" s="121"/>
      <c r="G561" s="121"/>
      <c r="H561" s="121"/>
      <c r="I561" s="121"/>
      <c r="J561" s="121"/>
      <c r="K561" s="121"/>
      <c r="L561" s="121"/>
      <c r="M561" s="123"/>
      <c r="N561" s="18"/>
      <c r="O561" s="18"/>
      <c r="P561" s="18"/>
    </row>
    <row r="562" spans="1:16" ht="12.75">
      <c r="A562" s="121"/>
      <c r="B562" s="36"/>
      <c r="C562" s="121"/>
      <c r="D562" s="121"/>
      <c r="E562" s="121"/>
      <c r="F562" s="121"/>
      <c r="G562" s="121"/>
      <c r="H562" s="121"/>
      <c r="I562" s="121"/>
      <c r="J562" s="121"/>
      <c r="K562" s="121"/>
      <c r="L562" s="121"/>
      <c r="M562" s="123"/>
      <c r="N562" s="18"/>
      <c r="O562" s="18"/>
      <c r="P562" s="18"/>
    </row>
    <row r="563" spans="1:16" ht="12.75">
      <c r="A563" s="121"/>
      <c r="B563" s="36"/>
      <c r="C563" s="121"/>
      <c r="D563" s="121"/>
      <c r="E563" s="121"/>
      <c r="F563" s="121"/>
      <c r="G563" s="121"/>
      <c r="H563" s="121"/>
      <c r="I563" s="121"/>
      <c r="J563" s="121"/>
      <c r="K563" s="121"/>
      <c r="L563" s="121"/>
      <c r="M563" s="123"/>
      <c r="N563" s="18"/>
      <c r="O563" s="18"/>
      <c r="P563" s="18"/>
    </row>
    <row r="564" spans="1:16" ht="12.75">
      <c r="A564" s="121"/>
      <c r="B564" s="36"/>
      <c r="C564" s="121"/>
      <c r="D564" s="121"/>
      <c r="E564" s="121"/>
      <c r="F564" s="121"/>
      <c r="G564" s="121"/>
      <c r="H564" s="121"/>
      <c r="I564" s="121"/>
      <c r="J564" s="121"/>
      <c r="K564" s="121"/>
      <c r="L564" s="121"/>
      <c r="M564" s="123"/>
      <c r="N564" s="18"/>
      <c r="O564" s="18"/>
      <c r="P564" s="18"/>
    </row>
    <row r="565" spans="1:16" ht="12.75">
      <c r="A565" s="121"/>
      <c r="B565" s="36"/>
      <c r="C565" s="121"/>
      <c r="D565" s="121"/>
      <c r="E565" s="121"/>
      <c r="F565" s="121"/>
      <c r="G565" s="121"/>
      <c r="H565" s="121"/>
      <c r="I565" s="121"/>
      <c r="J565" s="121"/>
      <c r="K565" s="121"/>
      <c r="L565" s="121"/>
      <c r="M565" s="123"/>
      <c r="N565" s="18"/>
      <c r="O565" s="18"/>
      <c r="P565" s="18"/>
    </row>
    <row r="566" spans="1:16" ht="12.75">
      <c r="A566" s="121"/>
      <c r="B566" s="36"/>
      <c r="C566" s="121"/>
      <c r="D566" s="121"/>
      <c r="E566" s="121"/>
      <c r="F566" s="121"/>
      <c r="G566" s="121"/>
      <c r="H566" s="121"/>
      <c r="I566" s="121"/>
      <c r="J566" s="121"/>
      <c r="K566" s="121"/>
      <c r="L566" s="121"/>
      <c r="M566" s="123"/>
      <c r="N566" s="18"/>
      <c r="O566" s="18"/>
      <c r="P566" s="18"/>
    </row>
    <row r="567" spans="1:16" ht="12.75">
      <c r="A567" s="121"/>
      <c r="B567" s="36"/>
      <c r="C567" s="121"/>
      <c r="D567" s="121"/>
      <c r="E567" s="121"/>
      <c r="F567" s="121"/>
      <c r="G567" s="121"/>
      <c r="H567" s="121"/>
      <c r="I567" s="121"/>
      <c r="J567" s="121"/>
      <c r="K567" s="121"/>
      <c r="L567" s="121"/>
      <c r="M567" s="123"/>
      <c r="N567" s="18"/>
      <c r="O567" s="18"/>
      <c r="P567" s="18"/>
    </row>
    <row r="568" spans="1:16" ht="12.75">
      <c r="A568" s="121"/>
      <c r="B568" s="36"/>
      <c r="C568" s="121"/>
      <c r="D568" s="121"/>
      <c r="E568" s="121"/>
      <c r="F568" s="121"/>
      <c r="G568" s="121"/>
      <c r="H568" s="121"/>
      <c r="I568" s="121"/>
      <c r="J568" s="121"/>
      <c r="K568" s="121"/>
      <c r="L568" s="121"/>
      <c r="M568" s="123"/>
      <c r="N568" s="18"/>
      <c r="O568" s="18"/>
      <c r="P568" s="18"/>
    </row>
    <row r="569" spans="1:16" ht="12.75">
      <c r="A569" s="121"/>
      <c r="B569" s="36"/>
      <c r="C569" s="121"/>
      <c r="D569" s="121"/>
      <c r="E569" s="121"/>
      <c r="F569" s="121"/>
      <c r="G569" s="121"/>
      <c r="H569" s="121"/>
      <c r="I569" s="121"/>
      <c r="J569" s="121"/>
      <c r="K569" s="121"/>
      <c r="L569" s="121"/>
      <c r="M569" s="123"/>
      <c r="N569" s="18"/>
      <c r="O569" s="18"/>
      <c r="P569" s="18"/>
    </row>
    <row r="570" spans="1:16" ht="12.75">
      <c r="A570" s="121"/>
      <c r="B570" s="36"/>
      <c r="C570" s="121"/>
      <c r="D570" s="121"/>
      <c r="E570" s="121"/>
      <c r="F570" s="121"/>
      <c r="G570" s="121"/>
      <c r="H570" s="121"/>
      <c r="I570" s="121"/>
      <c r="J570" s="121"/>
      <c r="K570" s="121"/>
      <c r="L570" s="121"/>
      <c r="M570" s="123"/>
      <c r="N570" s="18"/>
      <c r="O570" s="18"/>
      <c r="P570" s="18"/>
    </row>
    <row r="571" spans="1:16" ht="12.75">
      <c r="A571" s="121"/>
      <c r="B571" s="36"/>
      <c r="C571" s="121"/>
      <c r="D571" s="121"/>
      <c r="E571" s="121"/>
      <c r="F571" s="121"/>
      <c r="G571" s="121"/>
      <c r="H571" s="121"/>
      <c r="I571" s="121"/>
      <c r="J571" s="121"/>
      <c r="K571" s="121"/>
      <c r="L571" s="121"/>
      <c r="M571" s="123"/>
      <c r="N571" s="18"/>
      <c r="O571" s="18"/>
      <c r="P571" s="18"/>
    </row>
    <row r="572" spans="1:16" ht="12.75">
      <c r="A572" s="121"/>
      <c r="B572" s="36"/>
      <c r="C572" s="121"/>
      <c r="D572" s="121"/>
      <c r="E572" s="121"/>
      <c r="F572" s="121"/>
      <c r="G572" s="121"/>
      <c r="H572" s="121"/>
      <c r="I572" s="121"/>
      <c r="J572" s="121"/>
      <c r="K572" s="121"/>
      <c r="L572" s="121"/>
      <c r="M572" s="123"/>
      <c r="N572" s="18"/>
      <c r="O572" s="18"/>
      <c r="P572" s="18"/>
    </row>
    <row r="573" spans="1:16" ht="12.75">
      <c r="A573" s="121"/>
      <c r="B573" s="36"/>
      <c r="C573" s="121"/>
      <c r="D573" s="121"/>
      <c r="E573" s="121"/>
      <c r="F573" s="121"/>
      <c r="G573" s="121"/>
      <c r="H573" s="121"/>
      <c r="I573" s="121"/>
      <c r="J573" s="121"/>
      <c r="K573" s="121"/>
      <c r="L573" s="121"/>
      <c r="M573" s="123"/>
      <c r="N573" s="18"/>
      <c r="O573" s="18"/>
      <c r="P573" s="18"/>
    </row>
    <row r="574" spans="1:16" ht="12.75">
      <c r="A574" s="121"/>
      <c r="B574" s="36"/>
      <c r="C574" s="121"/>
      <c r="D574" s="121"/>
      <c r="E574" s="121"/>
      <c r="F574" s="121"/>
      <c r="G574" s="121"/>
      <c r="H574" s="121"/>
      <c r="I574" s="121"/>
      <c r="J574" s="121"/>
      <c r="K574" s="121"/>
      <c r="L574" s="121"/>
      <c r="M574" s="123"/>
      <c r="N574" s="18"/>
      <c r="O574" s="18"/>
      <c r="P574" s="18"/>
    </row>
    <row r="575" spans="1:16" ht="12.75">
      <c r="A575" s="121"/>
      <c r="B575" s="36"/>
      <c r="C575" s="121"/>
      <c r="D575" s="121"/>
      <c r="E575" s="121"/>
      <c r="F575" s="121"/>
      <c r="G575" s="121"/>
      <c r="H575" s="121"/>
      <c r="I575" s="121"/>
      <c r="J575" s="121"/>
      <c r="K575" s="121"/>
      <c r="L575" s="121"/>
      <c r="M575" s="123"/>
      <c r="N575" s="18"/>
      <c r="O575" s="18"/>
      <c r="P575" s="18"/>
    </row>
    <row r="576" spans="1:16" ht="12.75">
      <c r="A576" s="121"/>
      <c r="B576" s="36"/>
      <c r="C576" s="121"/>
      <c r="D576" s="121"/>
      <c r="E576" s="121"/>
      <c r="F576" s="121"/>
      <c r="G576" s="121"/>
      <c r="H576" s="121"/>
      <c r="I576" s="121"/>
      <c r="J576" s="121"/>
      <c r="K576" s="121"/>
      <c r="L576" s="121"/>
      <c r="M576" s="123"/>
      <c r="N576" s="18"/>
      <c r="O576" s="18"/>
      <c r="P576" s="18"/>
    </row>
    <row r="577" spans="1:16" ht="12.75">
      <c r="A577" s="121"/>
      <c r="B577" s="36"/>
      <c r="C577" s="121"/>
      <c r="D577" s="121"/>
      <c r="E577" s="121"/>
      <c r="F577" s="121"/>
      <c r="G577" s="121"/>
      <c r="H577" s="121"/>
      <c r="I577" s="121"/>
      <c r="J577" s="121"/>
      <c r="K577" s="121"/>
      <c r="L577" s="121"/>
      <c r="M577" s="123"/>
      <c r="N577" s="18"/>
      <c r="O577" s="18"/>
      <c r="P577" s="18"/>
    </row>
    <row r="578" spans="1:16" ht="12.75">
      <c r="A578" s="121"/>
      <c r="B578" s="36"/>
      <c r="C578" s="121"/>
      <c r="D578" s="121"/>
      <c r="E578" s="121"/>
      <c r="F578" s="121"/>
      <c r="G578" s="121"/>
      <c r="H578" s="121"/>
      <c r="I578" s="121"/>
      <c r="J578" s="121"/>
      <c r="K578" s="121"/>
      <c r="L578" s="121"/>
      <c r="M578" s="123"/>
      <c r="N578" s="18"/>
      <c r="O578" s="18"/>
      <c r="P578" s="18"/>
    </row>
    <row r="579" spans="1:16" ht="12.75">
      <c r="A579" s="121"/>
      <c r="B579" s="36"/>
      <c r="C579" s="121"/>
      <c r="D579" s="121"/>
      <c r="E579" s="121"/>
      <c r="F579" s="121"/>
      <c r="G579" s="121"/>
      <c r="H579" s="121"/>
      <c r="I579" s="121"/>
      <c r="J579" s="121"/>
      <c r="K579" s="121"/>
      <c r="L579" s="121"/>
      <c r="M579" s="123"/>
      <c r="N579" s="18"/>
      <c r="O579" s="18"/>
      <c r="P579" s="18"/>
    </row>
    <row r="580" spans="1:16" ht="12.75">
      <c r="A580" s="121"/>
      <c r="B580" s="36"/>
      <c r="C580" s="121"/>
      <c r="D580" s="121"/>
      <c r="E580" s="121"/>
      <c r="F580" s="121"/>
      <c r="G580" s="121"/>
      <c r="H580" s="121"/>
      <c r="I580" s="121"/>
      <c r="J580" s="121"/>
      <c r="K580" s="121"/>
      <c r="L580" s="121"/>
      <c r="M580" s="123"/>
      <c r="N580" s="18"/>
      <c r="O580" s="18"/>
      <c r="P580" s="18"/>
    </row>
    <row r="581" spans="1:16" ht="12.75">
      <c r="A581" s="121"/>
      <c r="B581" s="36"/>
      <c r="C581" s="121"/>
      <c r="D581" s="121"/>
      <c r="E581" s="121"/>
      <c r="F581" s="121"/>
      <c r="G581" s="121"/>
      <c r="H581" s="121"/>
      <c r="I581" s="121"/>
      <c r="J581" s="121"/>
      <c r="K581" s="121"/>
      <c r="L581" s="121"/>
      <c r="M581" s="123"/>
      <c r="N581" s="18"/>
      <c r="O581" s="18"/>
      <c r="P581" s="18"/>
    </row>
    <row r="582" spans="1:16" ht="12.75">
      <c r="A582" s="121"/>
      <c r="B582" s="36"/>
      <c r="C582" s="121"/>
      <c r="D582" s="121"/>
      <c r="E582" s="121"/>
      <c r="F582" s="121"/>
      <c r="G582" s="121"/>
      <c r="H582" s="121"/>
      <c r="I582" s="121"/>
      <c r="J582" s="121"/>
      <c r="K582" s="121"/>
      <c r="L582" s="121"/>
      <c r="M582" s="123"/>
      <c r="N582" s="18"/>
      <c r="O582" s="18"/>
      <c r="P582" s="18"/>
    </row>
    <row r="583" spans="1:16" ht="12.75">
      <c r="A583" s="121"/>
      <c r="B583" s="36"/>
      <c r="C583" s="121"/>
      <c r="D583" s="121"/>
      <c r="E583" s="121"/>
      <c r="F583" s="121"/>
      <c r="G583" s="121"/>
      <c r="H583" s="121"/>
      <c r="I583" s="121"/>
      <c r="J583" s="121"/>
      <c r="K583" s="121"/>
      <c r="L583" s="121"/>
      <c r="M583" s="123"/>
      <c r="N583" s="18"/>
      <c r="O583" s="18"/>
      <c r="P583" s="18"/>
    </row>
    <row r="584" spans="1:16" ht="12.75">
      <c r="A584" s="121"/>
      <c r="B584" s="36"/>
      <c r="C584" s="121"/>
      <c r="D584" s="121"/>
      <c r="E584" s="121"/>
      <c r="F584" s="121"/>
      <c r="G584" s="121"/>
      <c r="H584" s="121"/>
      <c r="I584" s="121"/>
      <c r="J584" s="121"/>
      <c r="K584" s="121"/>
      <c r="L584" s="121"/>
      <c r="M584" s="123"/>
      <c r="N584" s="18"/>
      <c r="O584" s="18"/>
      <c r="P584" s="18"/>
    </row>
    <row r="585" spans="1:16" ht="12.75">
      <c r="A585" s="121"/>
      <c r="B585" s="36"/>
      <c r="C585" s="121"/>
      <c r="D585" s="121"/>
      <c r="E585" s="121"/>
      <c r="F585" s="121"/>
      <c r="G585" s="121"/>
      <c r="H585" s="121"/>
      <c r="I585" s="121"/>
      <c r="J585" s="121"/>
      <c r="K585" s="121"/>
      <c r="L585" s="121"/>
      <c r="M585" s="123"/>
      <c r="N585" s="18"/>
      <c r="O585" s="18"/>
      <c r="P585" s="18"/>
    </row>
    <row r="586" spans="1:16" ht="12.75">
      <c r="A586" s="121"/>
      <c r="B586" s="36"/>
      <c r="C586" s="121"/>
      <c r="D586" s="121"/>
      <c r="E586" s="121"/>
      <c r="F586" s="121"/>
      <c r="G586" s="121"/>
      <c r="H586" s="121"/>
      <c r="I586" s="121"/>
      <c r="J586" s="121"/>
      <c r="K586" s="121"/>
      <c r="L586" s="121"/>
      <c r="M586" s="123"/>
      <c r="N586" s="18"/>
      <c r="O586" s="18"/>
      <c r="P586" s="18"/>
    </row>
    <row r="587" spans="1:16" ht="12.75">
      <c r="A587" s="121"/>
      <c r="B587" s="36"/>
      <c r="C587" s="121"/>
      <c r="D587" s="121"/>
      <c r="E587" s="121"/>
      <c r="F587" s="121"/>
      <c r="G587" s="121"/>
      <c r="H587" s="121"/>
      <c r="I587" s="121"/>
      <c r="J587" s="121"/>
      <c r="K587" s="121"/>
      <c r="L587" s="121"/>
      <c r="M587" s="123"/>
      <c r="N587" s="18"/>
      <c r="O587" s="18"/>
      <c r="P587" s="18"/>
    </row>
    <row r="588" spans="1:16" ht="12.75">
      <c r="A588" s="121"/>
      <c r="B588" s="36"/>
      <c r="C588" s="121"/>
      <c r="D588" s="121"/>
      <c r="E588" s="121"/>
      <c r="F588" s="121"/>
      <c r="G588" s="121"/>
      <c r="H588" s="121"/>
      <c r="I588" s="121"/>
      <c r="J588" s="121"/>
      <c r="K588" s="121"/>
      <c r="L588" s="121"/>
      <c r="M588" s="123"/>
      <c r="N588" s="18"/>
      <c r="O588" s="18"/>
      <c r="P588" s="18"/>
    </row>
    <row r="589" spans="1:16" ht="12.75">
      <c r="A589" s="121"/>
      <c r="B589" s="36"/>
      <c r="C589" s="121"/>
      <c r="D589" s="121"/>
      <c r="E589" s="121"/>
      <c r="F589" s="121"/>
      <c r="G589" s="121"/>
      <c r="H589" s="121"/>
      <c r="I589" s="121"/>
      <c r="J589" s="121"/>
      <c r="K589" s="121"/>
      <c r="L589" s="121"/>
      <c r="M589" s="123"/>
      <c r="N589" s="18"/>
      <c r="O589" s="18"/>
      <c r="P589" s="18"/>
    </row>
    <row r="590" spans="1:16" ht="12.75">
      <c r="A590" s="121"/>
      <c r="B590" s="36"/>
      <c r="C590" s="121"/>
      <c r="D590" s="121"/>
      <c r="E590" s="121"/>
      <c r="F590" s="121"/>
      <c r="G590" s="121"/>
      <c r="H590" s="121"/>
      <c r="I590" s="121"/>
      <c r="J590" s="121"/>
      <c r="K590" s="121"/>
      <c r="L590" s="121"/>
      <c r="M590" s="123"/>
      <c r="N590" s="18"/>
      <c r="O590" s="18"/>
      <c r="P590" s="18"/>
    </row>
    <row r="591" spans="1:16" ht="12.75">
      <c r="A591" s="121"/>
      <c r="B591" s="36"/>
      <c r="C591" s="121"/>
      <c r="D591" s="121"/>
      <c r="E591" s="121"/>
      <c r="F591" s="121"/>
      <c r="G591" s="121"/>
      <c r="H591" s="121"/>
      <c r="I591" s="121"/>
      <c r="J591" s="121"/>
      <c r="K591" s="121"/>
      <c r="L591" s="121"/>
      <c r="M591" s="123"/>
      <c r="N591" s="18"/>
      <c r="O591" s="18"/>
      <c r="P591" s="18"/>
    </row>
    <row r="592" spans="1:16" ht="12.75">
      <c r="A592" s="121"/>
      <c r="B592" s="36"/>
      <c r="C592" s="121"/>
      <c r="D592" s="121"/>
      <c r="E592" s="121"/>
      <c r="F592" s="121"/>
      <c r="G592" s="121"/>
      <c r="H592" s="121"/>
      <c r="I592" s="121"/>
      <c r="J592" s="121"/>
      <c r="K592" s="121"/>
      <c r="L592" s="121"/>
      <c r="M592" s="123"/>
      <c r="N592" s="18"/>
      <c r="O592" s="18"/>
      <c r="P592" s="18"/>
    </row>
    <row r="593" spans="1:16" ht="12.75">
      <c r="A593" s="121"/>
      <c r="B593" s="36"/>
      <c r="C593" s="121"/>
      <c r="D593" s="121"/>
      <c r="E593" s="121"/>
      <c r="F593" s="121"/>
      <c r="G593" s="121"/>
      <c r="H593" s="121"/>
      <c r="I593" s="121"/>
      <c r="J593" s="121"/>
      <c r="K593" s="121"/>
      <c r="L593" s="121"/>
      <c r="M593" s="123"/>
      <c r="N593" s="18"/>
      <c r="O593" s="18"/>
      <c r="P593" s="18"/>
    </row>
    <row r="594" spans="1:16" ht="12.75">
      <c r="A594" s="121"/>
      <c r="B594" s="36"/>
      <c r="C594" s="121"/>
      <c r="D594" s="121"/>
      <c r="E594" s="121"/>
      <c r="F594" s="121"/>
      <c r="G594" s="121"/>
      <c r="H594" s="121"/>
      <c r="I594" s="121"/>
      <c r="J594" s="121"/>
      <c r="K594" s="121"/>
      <c r="L594" s="121"/>
      <c r="M594" s="123"/>
      <c r="N594" s="18"/>
      <c r="O594" s="18"/>
      <c r="P594" s="18"/>
    </row>
    <row r="595" spans="1:16" ht="12.75">
      <c r="A595" s="121"/>
      <c r="B595" s="36"/>
      <c r="C595" s="121"/>
      <c r="D595" s="121"/>
      <c r="E595" s="121"/>
      <c r="F595" s="121"/>
      <c r="G595" s="121"/>
      <c r="H595" s="121"/>
      <c r="I595" s="121"/>
      <c r="J595" s="121"/>
      <c r="K595" s="121"/>
      <c r="L595" s="121"/>
      <c r="M595" s="123"/>
      <c r="N595" s="18"/>
      <c r="O595" s="18"/>
      <c r="P595" s="18"/>
    </row>
    <row r="596" spans="1:16" ht="12.75">
      <c r="A596" s="121"/>
      <c r="B596" s="36"/>
      <c r="C596" s="121"/>
      <c r="D596" s="121"/>
      <c r="E596" s="121"/>
      <c r="F596" s="121"/>
      <c r="G596" s="121"/>
      <c r="H596" s="121"/>
      <c r="I596" s="121"/>
      <c r="J596" s="121"/>
      <c r="K596" s="121"/>
      <c r="L596" s="121"/>
      <c r="M596" s="123"/>
      <c r="N596" s="18"/>
      <c r="O596" s="18"/>
      <c r="P596" s="18"/>
    </row>
    <row r="597" spans="1:16" ht="12.75">
      <c r="A597" s="121"/>
      <c r="B597" s="36"/>
      <c r="C597" s="121"/>
      <c r="D597" s="121"/>
      <c r="E597" s="121"/>
      <c r="F597" s="121"/>
      <c r="G597" s="121"/>
      <c r="H597" s="121"/>
      <c r="I597" s="121"/>
      <c r="J597" s="121"/>
      <c r="K597" s="121"/>
      <c r="L597" s="121"/>
      <c r="M597" s="123"/>
      <c r="N597" s="18"/>
      <c r="O597" s="18"/>
      <c r="P597" s="18"/>
    </row>
    <row r="598" spans="1:16" ht="12.75">
      <c r="A598" s="121"/>
      <c r="B598" s="36"/>
      <c r="C598" s="121"/>
      <c r="D598" s="121"/>
      <c r="E598" s="121"/>
      <c r="F598" s="121"/>
      <c r="G598" s="121"/>
      <c r="H598" s="121"/>
      <c r="I598" s="121"/>
      <c r="J598" s="121"/>
      <c r="K598" s="121"/>
      <c r="L598" s="121"/>
      <c r="M598" s="123"/>
      <c r="N598" s="18"/>
      <c r="O598" s="18"/>
      <c r="P598" s="18"/>
    </row>
    <row r="599" spans="1:16" ht="12.75">
      <c r="A599" s="121"/>
      <c r="B599" s="36"/>
      <c r="C599" s="121"/>
      <c r="D599" s="121"/>
      <c r="E599" s="121"/>
      <c r="F599" s="121"/>
      <c r="G599" s="121"/>
      <c r="H599" s="121"/>
      <c r="I599" s="121"/>
      <c r="J599" s="121"/>
      <c r="K599" s="121"/>
      <c r="L599" s="121"/>
      <c r="M599" s="123"/>
      <c r="N599" s="18"/>
      <c r="O599" s="18"/>
      <c r="P599" s="18"/>
    </row>
    <row r="600" spans="1:16" ht="12.75">
      <c r="A600" s="121"/>
      <c r="B600" s="36"/>
      <c r="C600" s="121"/>
      <c r="D600" s="121"/>
      <c r="E600" s="121"/>
      <c r="F600" s="121"/>
      <c r="G600" s="121"/>
      <c r="H600" s="121"/>
      <c r="I600" s="121"/>
      <c r="J600" s="121"/>
      <c r="K600" s="121"/>
      <c r="L600" s="121"/>
      <c r="M600" s="123"/>
      <c r="N600" s="18"/>
      <c r="O600" s="18"/>
      <c r="P600" s="18"/>
    </row>
    <row r="601" spans="1:16" ht="12.75">
      <c r="A601" s="121"/>
      <c r="B601" s="36"/>
      <c r="C601" s="121"/>
      <c r="D601" s="121"/>
      <c r="E601" s="121"/>
      <c r="F601" s="121"/>
      <c r="G601" s="121"/>
      <c r="H601" s="121"/>
      <c r="I601" s="121"/>
      <c r="J601" s="121"/>
      <c r="K601" s="121"/>
      <c r="L601" s="121"/>
      <c r="M601" s="123"/>
      <c r="N601" s="18"/>
      <c r="O601" s="18"/>
      <c r="P601" s="18"/>
    </row>
    <row r="602" spans="1:16" ht="12.75">
      <c r="A602" s="121"/>
      <c r="B602" s="36"/>
      <c r="C602" s="121"/>
      <c r="D602" s="121"/>
      <c r="E602" s="121"/>
      <c r="F602" s="121"/>
      <c r="G602" s="121"/>
      <c r="H602" s="121"/>
      <c r="I602" s="121"/>
      <c r="J602" s="121"/>
      <c r="K602" s="121"/>
      <c r="L602" s="121"/>
      <c r="M602" s="123"/>
      <c r="N602" s="18"/>
      <c r="O602" s="18"/>
      <c r="P602" s="18"/>
    </row>
    <row r="603" spans="1:16" ht="12.75">
      <c r="A603" s="121"/>
      <c r="B603" s="36"/>
      <c r="C603" s="121"/>
      <c r="D603" s="121"/>
      <c r="E603" s="121"/>
      <c r="F603" s="121"/>
      <c r="G603" s="121"/>
      <c r="H603" s="121"/>
      <c r="I603" s="121"/>
      <c r="J603" s="121"/>
      <c r="K603" s="121"/>
      <c r="L603" s="121"/>
      <c r="M603" s="123"/>
      <c r="N603" s="18"/>
      <c r="O603" s="18"/>
      <c r="P603" s="18"/>
    </row>
    <row r="604" spans="1:16" ht="12.75">
      <c r="A604" s="121"/>
      <c r="B604" s="36"/>
      <c r="C604" s="121"/>
      <c r="D604" s="121"/>
      <c r="E604" s="121"/>
      <c r="F604" s="121"/>
      <c r="G604" s="121"/>
      <c r="H604" s="121"/>
      <c r="I604" s="121"/>
      <c r="J604" s="121"/>
      <c r="K604" s="121"/>
      <c r="L604" s="121"/>
      <c r="M604" s="123"/>
      <c r="N604" s="18"/>
      <c r="O604" s="18"/>
      <c r="P604" s="18"/>
    </row>
    <row r="605" spans="1:16" ht="12.75">
      <c r="A605" s="121"/>
      <c r="B605" s="36"/>
      <c r="C605" s="121"/>
      <c r="D605" s="121"/>
      <c r="E605" s="121"/>
      <c r="F605" s="121"/>
      <c r="G605" s="121"/>
      <c r="H605" s="121"/>
      <c r="I605" s="121"/>
      <c r="J605" s="121"/>
      <c r="K605" s="121"/>
      <c r="L605" s="121"/>
      <c r="M605" s="123"/>
      <c r="N605" s="18"/>
      <c r="O605" s="18"/>
      <c r="P605" s="18"/>
    </row>
    <row r="606" spans="1:16" ht="12.75">
      <c r="A606" s="121"/>
      <c r="B606" s="36"/>
      <c r="C606" s="121"/>
      <c r="D606" s="121"/>
      <c r="E606" s="121"/>
      <c r="F606" s="121"/>
      <c r="G606" s="121"/>
      <c r="H606" s="121"/>
      <c r="I606" s="121"/>
      <c r="J606" s="121"/>
      <c r="K606" s="121"/>
      <c r="L606" s="121"/>
      <c r="M606" s="123"/>
      <c r="N606" s="18"/>
      <c r="O606" s="18"/>
      <c r="P606" s="18"/>
    </row>
    <row r="607" spans="1:16" ht="12.75">
      <c r="A607" s="121"/>
      <c r="B607" s="36"/>
      <c r="C607" s="121"/>
      <c r="D607" s="121"/>
      <c r="E607" s="121"/>
      <c r="F607" s="121"/>
      <c r="G607" s="121"/>
      <c r="H607" s="121"/>
      <c r="I607" s="121"/>
      <c r="J607" s="121"/>
      <c r="K607" s="121"/>
      <c r="L607" s="121"/>
      <c r="M607" s="123"/>
      <c r="N607" s="18"/>
      <c r="O607" s="18"/>
      <c r="P607" s="18"/>
    </row>
    <row r="608" spans="1:16" ht="12.75">
      <c r="A608" s="121"/>
      <c r="B608" s="36"/>
      <c r="C608" s="121"/>
      <c r="D608" s="121"/>
      <c r="E608" s="121"/>
      <c r="F608" s="121"/>
      <c r="G608" s="121"/>
      <c r="H608" s="121"/>
      <c r="I608" s="121"/>
      <c r="J608" s="121"/>
      <c r="K608" s="121"/>
      <c r="L608" s="121"/>
      <c r="M608" s="123"/>
      <c r="N608" s="18"/>
      <c r="O608" s="18"/>
      <c r="P608" s="18"/>
    </row>
    <row r="609" spans="1:16" ht="12.75">
      <c r="A609" s="121"/>
      <c r="B609" s="36"/>
      <c r="C609" s="121"/>
      <c r="D609" s="121"/>
      <c r="E609" s="121"/>
      <c r="F609" s="121"/>
      <c r="G609" s="121"/>
      <c r="H609" s="121"/>
      <c r="I609" s="121"/>
      <c r="J609" s="121"/>
      <c r="K609" s="121"/>
      <c r="L609" s="121"/>
      <c r="M609" s="123"/>
      <c r="N609" s="18"/>
      <c r="O609" s="18"/>
      <c r="P609" s="18"/>
    </row>
    <row r="610" spans="1:16" ht="12.75">
      <c r="A610" s="121"/>
      <c r="B610" s="36"/>
      <c r="C610" s="121"/>
      <c r="D610" s="121"/>
      <c r="E610" s="121"/>
      <c r="F610" s="121"/>
      <c r="G610" s="121"/>
      <c r="H610" s="121"/>
      <c r="I610" s="121"/>
      <c r="J610" s="121"/>
      <c r="K610" s="121"/>
      <c r="L610" s="121"/>
      <c r="M610" s="123"/>
      <c r="N610" s="18"/>
      <c r="O610" s="18"/>
      <c r="P610" s="18"/>
    </row>
    <row r="611" spans="1:16" ht="12.75">
      <c r="A611" s="121"/>
      <c r="B611" s="36"/>
      <c r="C611" s="121"/>
      <c r="D611" s="121"/>
      <c r="E611" s="121"/>
      <c r="F611" s="121"/>
      <c r="G611" s="121"/>
      <c r="H611" s="121"/>
      <c r="I611" s="121"/>
      <c r="J611" s="121"/>
      <c r="K611" s="121"/>
      <c r="L611" s="121"/>
      <c r="M611" s="123"/>
      <c r="N611" s="18"/>
      <c r="O611" s="18"/>
      <c r="P611" s="18"/>
    </row>
    <row r="612" spans="1:16" ht="12.75">
      <c r="A612" s="121"/>
      <c r="B612" s="36"/>
      <c r="C612" s="121"/>
      <c r="D612" s="121"/>
      <c r="E612" s="121"/>
      <c r="F612" s="121"/>
      <c r="G612" s="121"/>
      <c r="H612" s="121"/>
      <c r="I612" s="121"/>
      <c r="J612" s="121"/>
      <c r="K612" s="121"/>
      <c r="L612" s="121"/>
      <c r="M612" s="123"/>
      <c r="N612" s="18"/>
      <c r="O612" s="18"/>
      <c r="P612" s="18"/>
    </row>
    <row r="613" spans="1:16" ht="12.75">
      <c r="A613" s="121"/>
      <c r="B613" s="36"/>
      <c r="C613" s="121"/>
      <c r="D613" s="121"/>
      <c r="E613" s="121"/>
      <c r="F613" s="121"/>
      <c r="G613" s="121"/>
      <c r="H613" s="121"/>
      <c r="I613" s="121"/>
      <c r="J613" s="121"/>
      <c r="K613" s="121"/>
      <c r="L613" s="121"/>
      <c r="M613" s="123"/>
      <c r="N613" s="18"/>
      <c r="O613" s="18"/>
      <c r="P613" s="18"/>
    </row>
    <row r="614" spans="1:16" ht="12.75">
      <c r="A614" s="121"/>
      <c r="B614" s="36"/>
      <c r="C614" s="121"/>
      <c r="D614" s="121"/>
      <c r="E614" s="121"/>
      <c r="F614" s="121"/>
      <c r="G614" s="121"/>
      <c r="H614" s="121"/>
      <c r="I614" s="121"/>
      <c r="J614" s="121"/>
      <c r="K614" s="121"/>
      <c r="L614" s="121"/>
      <c r="M614" s="123"/>
      <c r="N614" s="18"/>
      <c r="O614" s="18"/>
      <c r="P614" s="18"/>
    </row>
    <row r="615" spans="1:16" ht="12.75">
      <c r="A615" s="121"/>
      <c r="B615" s="36"/>
      <c r="C615" s="121"/>
      <c r="D615" s="121"/>
      <c r="E615" s="121"/>
      <c r="F615" s="121"/>
      <c r="G615" s="121"/>
      <c r="H615" s="121"/>
      <c r="I615" s="121"/>
      <c r="J615" s="121"/>
      <c r="K615" s="121"/>
      <c r="L615" s="121"/>
      <c r="M615" s="123"/>
      <c r="N615" s="18"/>
      <c r="O615" s="18"/>
      <c r="P615" s="18"/>
    </row>
    <row r="616" spans="1:16" ht="12.75">
      <c r="A616" s="121"/>
      <c r="B616" s="36"/>
      <c r="C616" s="121"/>
      <c r="D616" s="121"/>
      <c r="E616" s="121"/>
      <c r="F616" s="121"/>
      <c r="G616" s="121"/>
      <c r="H616" s="121"/>
      <c r="I616" s="121"/>
      <c r="J616" s="121"/>
      <c r="K616" s="121"/>
      <c r="L616" s="121"/>
      <c r="M616" s="123"/>
      <c r="N616" s="18"/>
      <c r="O616" s="18"/>
      <c r="P616" s="18"/>
    </row>
    <row r="617" spans="1:16" ht="12.75">
      <c r="A617" s="121"/>
      <c r="B617" s="36"/>
      <c r="C617" s="121"/>
      <c r="D617" s="121"/>
      <c r="E617" s="121"/>
      <c r="F617" s="121"/>
      <c r="G617" s="121"/>
      <c r="H617" s="121"/>
      <c r="I617" s="121"/>
      <c r="J617" s="121"/>
      <c r="K617" s="121"/>
      <c r="L617" s="121"/>
      <c r="M617" s="123"/>
      <c r="N617" s="18"/>
      <c r="O617" s="18"/>
      <c r="P617" s="18"/>
    </row>
    <row r="618" spans="1:16" ht="12.75">
      <c r="A618" s="121"/>
      <c r="B618" s="36"/>
      <c r="C618" s="121"/>
      <c r="D618" s="121"/>
      <c r="E618" s="121"/>
      <c r="F618" s="121"/>
      <c r="G618" s="121"/>
      <c r="H618" s="121"/>
      <c r="I618" s="121"/>
      <c r="J618" s="121"/>
      <c r="K618" s="121"/>
      <c r="L618" s="121"/>
      <c r="M618" s="123"/>
      <c r="N618" s="18"/>
      <c r="O618" s="18"/>
      <c r="P618" s="18"/>
    </row>
    <row r="619" spans="1:16" ht="12.75">
      <c r="A619" s="121"/>
      <c r="B619" s="36"/>
      <c r="C619" s="121"/>
      <c r="D619" s="121"/>
      <c r="E619" s="121"/>
      <c r="F619" s="121"/>
      <c r="G619" s="121"/>
      <c r="H619" s="121"/>
      <c r="I619" s="121"/>
      <c r="J619" s="121"/>
      <c r="K619" s="121"/>
      <c r="L619" s="121"/>
      <c r="M619" s="123"/>
      <c r="N619" s="18"/>
      <c r="O619" s="18"/>
      <c r="P619" s="18"/>
    </row>
    <row r="620" spans="1:16" ht="12.75">
      <c r="A620" s="121"/>
      <c r="B620" s="36"/>
      <c r="C620" s="121"/>
      <c r="D620" s="121"/>
      <c r="E620" s="121"/>
      <c r="F620" s="121"/>
      <c r="G620" s="121"/>
      <c r="H620" s="121"/>
      <c r="I620" s="121"/>
      <c r="J620" s="121"/>
      <c r="K620" s="121"/>
      <c r="L620" s="121"/>
      <c r="M620" s="123"/>
      <c r="N620" s="18"/>
      <c r="O620" s="18"/>
      <c r="P620" s="18"/>
    </row>
    <row r="621" spans="1:16" ht="12.75">
      <c r="A621" s="121"/>
      <c r="B621" s="36"/>
      <c r="C621" s="121"/>
      <c r="D621" s="121"/>
      <c r="E621" s="121"/>
      <c r="F621" s="121"/>
      <c r="G621" s="121"/>
      <c r="H621" s="121"/>
      <c r="I621" s="121"/>
      <c r="J621" s="121"/>
      <c r="K621" s="121"/>
      <c r="L621" s="121"/>
      <c r="M621" s="123"/>
      <c r="N621" s="18"/>
      <c r="O621" s="18"/>
      <c r="P621" s="18"/>
    </row>
    <row r="622" spans="1:16" ht="12.75">
      <c r="A622" s="121"/>
      <c r="B622" s="36"/>
      <c r="C622" s="121"/>
      <c r="D622" s="121"/>
      <c r="E622" s="121"/>
      <c r="F622" s="121"/>
      <c r="G622" s="121"/>
      <c r="H622" s="121"/>
      <c r="I622" s="121"/>
      <c r="J622" s="121"/>
      <c r="K622" s="121"/>
      <c r="L622" s="121"/>
      <c r="M622" s="123"/>
      <c r="N622" s="18"/>
      <c r="O622" s="18"/>
      <c r="P622" s="18"/>
    </row>
    <row r="623" spans="1:16" ht="12.75">
      <c r="A623" s="121"/>
      <c r="B623" s="36"/>
      <c r="C623" s="121"/>
      <c r="D623" s="121"/>
      <c r="E623" s="121"/>
      <c r="F623" s="121"/>
      <c r="G623" s="121"/>
      <c r="H623" s="121"/>
      <c r="I623" s="121"/>
      <c r="J623" s="121"/>
      <c r="K623" s="121"/>
      <c r="L623" s="121"/>
      <c r="M623" s="123"/>
      <c r="N623" s="18"/>
      <c r="O623" s="18"/>
      <c r="P623" s="18"/>
    </row>
    <row r="624" spans="1:16" ht="12.75">
      <c r="A624" s="121"/>
      <c r="B624" s="36"/>
      <c r="C624" s="121"/>
      <c r="D624" s="121"/>
      <c r="E624" s="121"/>
      <c r="F624" s="121"/>
      <c r="G624" s="121"/>
      <c r="H624" s="121"/>
      <c r="I624" s="121"/>
      <c r="J624" s="121"/>
      <c r="K624" s="121"/>
      <c r="L624" s="121"/>
      <c r="M624" s="123"/>
      <c r="N624" s="18"/>
      <c r="O624" s="18"/>
      <c r="P624" s="18"/>
    </row>
    <row r="625" spans="1:16" ht="12.75">
      <c r="A625" s="121"/>
      <c r="B625" s="36"/>
      <c r="C625" s="121"/>
      <c r="D625" s="121"/>
      <c r="E625" s="121"/>
      <c r="F625" s="121"/>
      <c r="G625" s="121"/>
      <c r="H625" s="121"/>
      <c r="I625" s="121"/>
      <c r="J625" s="121"/>
      <c r="K625" s="121"/>
      <c r="L625" s="121"/>
      <c r="M625" s="123"/>
      <c r="N625" s="18"/>
      <c r="O625" s="18"/>
      <c r="P625" s="18"/>
    </row>
    <row r="626" spans="1:16" ht="12.75">
      <c r="A626" s="121"/>
      <c r="B626" s="36"/>
      <c r="C626" s="121"/>
      <c r="D626" s="121"/>
      <c r="E626" s="121"/>
      <c r="F626" s="121"/>
      <c r="G626" s="121"/>
      <c r="H626" s="121"/>
      <c r="I626" s="121"/>
      <c r="J626" s="121"/>
      <c r="K626" s="121"/>
      <c r="L626" s="121"/>
      <c r="M626" s="123"/>
      <c r="N626" s="18"/>
      <c r="O626" s="18"/>
      <c r="P626" s="18"/>
    </row>
    <row r="627" spans="1:16" ht="12.75">
      <c r="A627" s="121"/>
      <c r="B627" s="36"/>
      <c r="C627" s="121"/>
      <c r="D627" s="121"/>
      <c r="E627" s="121"/>
      <c r="F627" s="121"/>
      <c r="G627" s="121"/>
      <c r="H627" s="121"/>
      <c r="I627" s="121"/>
      <c r="J627" s="121"/>
      <c r="K627" s="121"/>
      <c r="L627" s="121"/>
      <c r="M627" s="123"/>
      <c r="N627" s="18"/>
      <c r="O627" s="18"/>
      <c r="P627" s="18"/>
    </row>
    <row r="628" spans="1:16" ht="12.75">
      <c r="A628" s="121"/>
      <c r="B628" s="36"/>
      <c r="C628" s="121"/>
      <c r="D628" s="121"/>
      <c r="E628" s="121"/>
      <c r="F628" s="121"/>
      <c r="G628" s="121"/>
      <c r="H628" s="121"/>
      <c r="I628" s="121"/>
      <c r="J628" s="121"/>
      <c r="K628" s="121"/>
      <c r="L628" s="121"/>
      <c r="M628" s="123"/>
      <c r="N628" s="18"/>
      <c r="O628" s="18"/>
      <c r="P628" s="18"/>
    </row>
    <row r="629" spans="1:16" ht="12.75">
      <c r="A629" s="121"/>
      <c r="B629" s="36"/>
      <c r="C629" s="121"/>
      <c r="D629" s="121"/>
      <c r="E629" s="121"/>
      <c r="F629" s="121"/>
      <c r="G629" s="121"/>
      <c r="H629" s="121"/>
      <c r="I629" s="121"/>
      <c r="J629" s="121"/>
      <c r="K629" s="121"/>
      <c r="L629" s="121"/>
      <c r="M629" s="123"/>
      <c r="N629" s="18"/>
      <c r="O629" s="18"/>
      <c r="P629" s="18"/>
    </row>
    <row r="630" spans="1:16" ht="12.75">
      <c r="A630" s="121"/>
      <c r="B630" s="36"/>
      <c r="C630" s="121"/>
      <c r="D630" s="121"/>
      <c r="E630" s="121"/>
      <c r="F630" s="121"/>
      <c r="G630" s="121"/>
      <c r="H630" s="121"/>
      <c r="I630" s="121"/>
      <c r="J630" s="121"/>
      <c r="K630" s="121"/>
      <c r="L630" s="121"/>
      <c r="M630" s="123"/>
      <c r="N630" s="18"/>
      <c r="O630" s="18"/>
      <c r="P630" s="18"/>
    </row>
    <row r="631" spans="1:16" ht="12.75">
      <c r="A631" s="121"/>
      <c r="B631" s="36"/>
      <c r="C631" s="121"/>
      <c r="D631" s="121"/>
      <c r="E631" s="121"/>
      <c r="F631" s="121"/>
      <c r="G631" s="121"/>
      <c r="H631" s="121"/>
      <c r="I631" s="121"/>
      <c r="J631" s="121"/>
      <c r="K631" s="121"/>
      <c r="L631" s="121"/>
      <c r="M631" s="123"/>
      <c r="N631" s="18"/>
      <c r="O631" s="18"/>
      <c r="P631" s="18"/>
    </row>
    <row r="632" spans="1:16" ht="12.75">
      <c r="A632" s="121"/>
      <c r="B632" s="36"/>
      <c r="C632" s="121"/>
      <c r="D632" s="121"/>
      <c r="E632" s="121"/>
      <c r="F632" s="121"/>
      <c r="G632" s="121"/>
      <c r="H632" s="121"/>
      <c r="I632" s="121"/>
      <c r="J632" s="121"/>
      <c r="K632" s="121"/>
      <c r="L632" s="121"/>
      <c r="M632" s="123"/>
      <c r="N632" s="18"/>
      <c r="O632" s="18"/>
      <c r="P632" s="18"/>
    </row>
    <row r="633" spans="1:16" ht="12.75">
      <c r="A633" s="121"/>
      <c r="B633" s="36"/>
      <c r="C633" s="121"/>
      <c r="D633" s="121"/>
      <c r="E633" s="121"/>
      <c r="F633" s="121"/>
      <c r="G633" s="121"/>
      <c r="H633" s="121"/>
      <c r="I633" s="121"/>
      <c r="J633" s="121"/>
      <c r="K633" s="121"/>
      <c r="L633" s="121"/>
      <c r="M633" s="123"/>
      <c r="N633" s="18"/>
      <c r="O633" s="18"/>
      <c r="P633" s="18"/>
    </row>
    <row r="634" spans="1:16" ht="12.75">
      <c r="A634" s="121"/>
      <c r="B634" s="36"/>
      <c r="C634" s="121"/>
      <c r="D634" s="121"/>
      <c r="E634" s="121"/>
      <c r="F634" s="121"/>
      <c r="G634" s="121"/>
      <c r="H634" s="121"/>
      <c r="I634" s="121"/>
      <c r="J634" s="121"/>
      <c r="K634" s="121"/>
      <c r="L634" s="121"/>
      <c r="M634" s="123"/>
      <c r="N634" s="18"/>
      <c r="O634" s="18"/>
      <c r="P634" s="18"/>
    </row>
    <row r="635" spans="1:16" ht="12.75">
      <c r="A635" s="121"/>
      <c r="B635" s="36"/>
      <c r="C635" s="121"/>
      <c r="D635" s="121"/>
      <c r="E635" s="121"/>
      <c r="F635" s="121"/>
      <c r="G635" s="121"/>
      <c r="H635" s="121"/>
      <c r="I635" s="121"/>
      <c r="J635" s="121"/>
      <c r="K635" s="121"/>
      <c r="L635" s="121"/>
      <c r="M635" s="123"/>
      <c r="N635" s="18"/>
      <c r="O635" s="18"/>
      <c r="P635" s="18"/>
    </row>
    <row r="636" spans="1:16" ht="12.75">
      <c r="A636" s="121"/>
      <c r="B636" s="36"/>
      <c r="C636" s="121"/>
      <c r="D636" s="121"/>
      <c r="E636" s="121"/>
      <c r="F636" s="121"/>
      <c r="G636" s="121"/>
      <c r="H636" s="121"/>
      <c r="I636" s="121"/>
      <c r="J636" s="121"/>
      <c r="K636" s="121"/>
      <c r="L636" s="121"/>
      <c r="M636" s="123"/>
      <c r="N636" s="18"/>
      <c r="O636" s="18"/>
      <c r="P636" s="18"/>
    </row>
    <row r="637" spans="1:16" ht="12.75">
      <c r="A637" s="121"/>
      <c r="B637" s="36"/>
      <c r="C637" s="121"/>
      <c r="D637" s="121"/>
      <c r="E637" s="121"/>
      <c r="F637" s="121"/>
      <c r="G637" s="121"/>
      <c r="H637" s="121"/>
      <c r="I637" s="121"/>
      <c r="J637" s="121"/>
      <c r="K637" s="121"/>
      <c r="L637" s="121"/>
      <c r="M637" s="123"/>
      <c r="N637" s="18"/>
      <c r="O637" s="18"/>
      <c r="P637" s="18"/>
    </row>
    <row r="638" spans="1:16" ht="12.75">
      <c r="A638" s="121"/>
      <c r="B638" s="36"/>
      <c r="C638" s="121"/>
      <c r="D638" s="121"/>
      <c r="E638" s="121"/>
      <c r="F638" s="121"/>
      <c r="G638" s="121"/>
      <c r="H638" s="121"/>
      <c r="I638" s="121"/>
      <c r="J638" s="121"/>
      <c r="K638" s="121"/>
      <c r="L638" s="121"/>
      <c r="M638" s="123"/>
      <c r="N638" s="18"/>
      <c r="O638" s="18"/>
      <c r="P638" s="18"/>
    </row>
    <row r="639" spans="1:16" ht="12.75">
      <c r="A639" s="121"/>
      <c r="B639" s="36"/>
      <c r="C639" s="121"/>
      <c r="D639" s="121"/>
      <c r="E639" s="121"/>
      <c r="F639" s="121"/>
      <c r="G639" s="121"/>
      <c r="H639" s="121"/>
      <c r="I639" s="121"/>
      <c r="J639" s="121"/>
      <c r="K639" s="121"/>
      <c r="L639" s="121"/>
      <c r="M639" s="123"/>
      <c r="N639" s="18"/>
      <c r="O639" s="18"/>
      <c r="P639" s="18"/>
    </row>
    <row r="640" spans="1:16" ht="12.75">
      <c r="A640" s="121"/>
      <c r="B640" s="36"/>
      <c r="C640" s="121"/>
      <c r="D640" s="121"/>
      <c r="E640" s="121"/>
      <c r="F640" s="121"/>
      <c r="G640" s="121"/>
      <c r="H640" s="121"/>
      <c r="I640" s="121"/>
      <c r="J640" s="121"/>
      <c r="K640" s="121"/>
      <c r="L640" s="121"/>
      <c r="M640" s="123"/>
      <c r="N640" s="18"/>
      <c r="O640" s="18"/>
      <c r="P640" s="18"/>
    </row>
    <row r="641" spans="1:16" ht="12.75">
      <c r="A641" s="121"/>
      <c r="B641" s="36"/>
      <c r="C641" s="121"/>
      <c r="D641" s="121"/>
      <c r="E641" s="121"/>
      <c r="F641" s="121"/>
      <c r="G641" s="121"/>
      <c r="H641" s="121"/>
      <c r="I641" s="121"/>
      <c r="J641" s="121"/>
      <c r="K641" s="121"/>
      <c r="L641" s="121"/>
      <c r="M641" s="123"/>
      <c r="N641" s="18"/>
      <c r="O641" s="18"/>
      <c r="P641" s="18"/>
    </row>
    <row r="642" spans="1:16" ht="12.75">
      <c r="A642" s="121"/>
      <c r="B642" s="36"/>
      <c r="C642" s="121"/>
      <c r="D642" s="121"/>
      <c r="E642" s="121"/>
      <c r="F642" s="121"/>
      <c r="G642" s="121"/>
      <c r="H642" s="121"/>
      <c r="I642" s="121"/>
      <c r="J642" s="121"/>
      <c r="K642" s="121"/>
      <c r="L642" s="121"/>
      <c r="M642" s="123"/>
      <c r="N642" s="18"/>
      <c r="O642" s="18"/>
      <c r="P642" s="18"/>
    </row>
    <row r="643" spans="1:16" ht="12.75">
      <c r="A643" s="121"/>
      <c r="B643" s="36"/>
      <c r="C643" s="121"/>
      <c r="D643" s="121"/>
      <c r="E643" s="121"/>
      <c r="F643" s="121"/>
      <c r="G643" s="121"/>
      <c r="H643" s="121"/>
      <c r="I643" s="121"/>
      <c r="J643" s="121"/>
      <c r="K643" s="121"/>
      <c r="L643" s="121"/>
      <c r="M643" s="123"/>
      <c r="N643" s="18"/>
      <c r="O643" s="18"/>
      <c r="P643" s="18"/>
    </row>
    <row r="644" spans="1:16" ht="12.75">
      <c r="A644" s="121"/>
      <c r="B644" s="36"/>
      <c r="C644" s="121"/>
      <c r="D644" s="121"/>
      <c r="E644" s="121"/>
      <c r="F644" s="121"/>
      <c r="G644" s="121"/>
      <c r="H644" s="121"/>
      <c r="I644" s="121"/>
      <c r="J644" s="121"/>
      <c r="K644" s="121"/>
      <c r="L644" s="121"/>
      <c r="M644" s="123"/>
      <c r="N644" s="18"/>
      <c r="O644" s="18"/>
      <c r="P644" s="18"/>
    </row>
    <row r="645" spans="1:16" ht="12.75">
      <c r="A645" s="121"/>
      <c r="B645" s="36"/>
      <c r="C645" s="121"/>
      <c r="D645" s="121"/>
      <c r="E645" s="121"/>
      <c r="F645" s="121"/>
      <c r="G645" s="121"/>
      <c r="H645" s="121"/>
      <c r="I645" s="121"/>
      <c r="J645" s="121"/>
      <c r="K645" s="121"/>
      <c r="L645" s="121"/>
      <c r="M645" s="123"/>
      <c r="N645" s="18"/>
      <c r="O645" s="18"/>
      <c r="P645" s="18"/>
    </row>
    <row r="646" spans="1:16" ht="12.75">
      <c r="A646" s="121"/>
      <c r="B646" s="36"/>
      <c r="C646" s="121"/>
      <c r="D646" s="121"/>
      <c r="E646" s="121"/>
      <c r="F646" s="121"/>
      <c r="G646" s="121"/>
      <c r="H646" s="121"/>
      <c r="I646" s="121"/>
      <c r="J646" s="121"/>
      <c r="K646" s="121"/>
      <c r="L646" s="121"/>
      <c r="M646" s="123"/>
      <c r="N646" s="18"/>
      <c r="O646" s="18"/>
      <c r="P646" s="18"/>
    </row>
    <row r="647" spans="1:16" ht="12.75">
      <c r="A647" s="121"/>
      <c r="B647" s="36"/>
      <c r="C647" s="121"/>
      <c r="D647" s="121"/>
      <c r="E647" s="121"/>
      <c r="F647" s="121"/>
      <c r="G647" s="121"/>
      <c r="H647" s="121"/>
      <c r="I647" s="121"/>
      <c r="J647" s="121"/>
      <c r="K647" s="121"/>
      <c r="L647" s="121"/>
      <c r="M647" s="123"/>
      <c r="N647" s="18"/>
      <c r="O647" s="18"/>
      <c r="P647" s="18"/>
    </row>
    <row r="648" spans="1:16" ht="12.75">
      <c r="A648" s="121"/>
      <c r="B648" s="36"/>
      <c r="C648" s="121"/>
      <c r="D648" s="121"/>
      <c r="E648" s="121"/>
      <c r="F648" s="121"/>
      <c r="G648" s="121"/>
      <c r="H648" s="121"/>
      <c r="I648" s="121"/>
      <c r="J648" s="121"/>
      <c r="K648" s="121"/>
      <c r="L648" s="121"/>
      <c r="M648" s="123"/>
      <c r="N648" s="18"/>
      <c r="O648" s="18"/>
      <c r="P648" s="18"/>
    </row>
    <row r="649" spans="1:16" ht="12.75">
      <c r="A649" s="121"/>
      <c r="B649" s="36"/>
      <c r="C649" s="121"/>
      <c r="D649" s="121"/>
      <c r="E649" s="121"/>
      <c r="F649" s="121"/>
      <c r="G649" s="121"/>
      <c r="H649" s="121"/>
      <c r="I649" s="121"/>
      <c r="J649" s="121"/>
      <c r="K649" s="121"/>
      <c r="L649" s="121"/>
      <c r="M649" s="123"/>
      <c r="N649" s="18"/>
      <c r="O649" s="18"/>
      <c r="P649" s="18"/>
    </row>
    <row r="650" spans="1:16" ht="12.75">
      <c r="A650" s="121"/>
      <c r="B650" s="36"/>
      <c r="C650" s="121"/>
      <c r="D650" s="121"/>
      <c r="E650" s="121"/>
      <c r="F650" s="121"/>
      <c r="G650" s="121"/>
      <c r="H650" s="121"/>
      <c r="I650" s="121"/>
      <c r="J650" s="121"/>
      <c r="K650" s="121"/>
      <c r="L650" s="121"/>
      <c r="M650" s="123"/>
      <c r="N650" s="18"/>
      <c r="O650" s="18"/>
      <c r="P650" s="18"/>
    </row>
    <row r="651" spans="1:16" ht="12.75">
      <c r="A651" s="121"/>
      <c r="B651" s="36"/>
      <c r="C651" s="121"/>
      <c r="D651" s="121"/>
      <c r="E651" s="121"/>
      <c r="F651" s="121"/>
      <c r="G651" s="121"/>
      <c r="H651" s="121"/>
      <c r="I651" s="121"/>
      <c r="J651" s="121"/>
      <c r="K651" s="121"/>
      <c r="L651" s="121"/>
      <c r="M651" s="123"/>
      <c r="N651" s="18"/>
      <c r="O651" s="18"/>
      <c r="P651" s="18"/>
    </row>
    <row r="652" spans="1:16" ht="12.75">
      <c r="A652" s="121"/>
      <c r="B652" s="36"/>
      <c r="C652" s="121"/>
      <c r="D652" s="121"/>
      <c r="E652" s="121"/>
      <c r="F652" s="121"/>
      <c r="G652" s="121"/>
      <c r="H652" s="121"/>
      <c r="I652" s="121"/>
      <c r="J652" s="121"/>
      <c r="K652" s="121"/>
      <c r="L652" s="121"/>
      <c r="M652" s="123"/>
      <c r="N652" s="18"/>
      <c r="O652" s="18"/>
      <c r="P652" s="18"/>
    </row>
    <row r="653" spans="1:16" ht="12.75">
      <c r="A653" s="121"/>
      <c r="B653" s="36"/>
      <c r="C653" s="121"/>
      <c r="D653" s="121"/>
      <c r="E653" s="121"/>
      <c r="F653" s="121"/>
      <c r="G653" s="121"/>
      <c r="H653" s="121"/>
      <c r="I653" s="121"/>
      <c r="J653" s="121"/>
      <c r="K653" s="121"/>
      <c r="L653" s="121"/>
      <c r="M653" s="123"/>
      <c r="N653" s="18"/>
      <c r="O653" s="18"/>
      <c r="P653" s="18"/>
    </row>
    <row r="654" spans="1:16" ht="12.75">
      <c r="A654" s="121"/>
      <c r="B654" s="36"/>
      <c r="C654" s="121"/>
      <c r="D654" s="121"/>
      <c r="E654" s="121"/>
      <c r="F654" s="121"/>
      <c r="G654" s="121"/>
      <c r="H654" s="121"/>
      <c r="I654" s="121"/>
      <c r="J654" s="121"/>
      <c r="K654" s="121"/>
      <c r="L654" s="121"/>
      <c r="M654" s="123"/>
      <c r="N654" s="18"/>
      <c r="O654" s="18"/>
      <c r="P654" s="18"/>
    </row>
    <row r="655" spans="1:16" ht="12.75">
      <c r="A655" s="121"/>
      <c r="B655" s="36"/>
      <c r="C655" s="121"/>
      <c r="D655" s="121"/>
      <c r="E655" s="121"/>
      <c r="F655" s="121"/>
      <c r="G655" s="121"/>
      <c r="H655" s="121"/>
      <c r="I655" s="121"/>
      <c r="J655" s="121"/>
      <c r="K655" s="121"/>
      <c r="L655" s="121"/>
      <c r="M655" s="123"/>
      <c r="N655" s="18"/>
      <c r="O655" s="18"/>
      <c r="P655" s="18"/>
    </row>
    <row r="656" spans="1:16" ht="12.75">
      <c r="A656" s="121"/>
      <c r="B656" s="36"/>
      <c r="C656" s="121"/>
      <c r="D656" s="121"/>
      <c r="E656" s="121"/>
      <c r="F656" s="121"/>
      <c r="G656" s="121"/>
      <c r="H656" s="121"/>
      <c r="I656" s="121"/>
      <c r="J656" s="121"/>
      <c r="K656" s="121"/>
      <c r="L656" s="121"/>
      <c r="M656" s="123"/>
      <c r="N656" s="18"/>
      <c r="O656" s="18"/>
      <c r="P656" s="18"/>
    </row>
    <row r="657" spans="1:16" ht="12.75">
      <c r="A657" s="121"/>
      <c r="B657" s="36"/>
      <c r="C657" s="121"/>
      <c r="D657" s="121"/>
      <c r="E657" s="121"/>
      <c r="F657" s="121"/>
      <c r="G657" s="121"/>
      <c r="H657" s="121"/>
      <c r="I657" s="121"/>
      <c r="J657" s="121"/>
      <c r="K657" s="121"/>
      <c r="L657" s="121"/>
      <c r="M657" s="123"/>
      <c r="N657" s="18"/>
      <c r="O657" s="18"/>
      <c r="P657" s="18"/>
    </row>
    <row r="658" spans="1:16" ht="12.75">
      <c r="A658" s="121"/>
      <c r="B658" s="36"/>
      <c r="C658" s="121"/>
      <c r="D658" s="121"/>
      <c r="E658" s="121"/>
      <c r="F658" s="121"/>
      <c r="G658" s="121"/>
      <c r="H658" s="121"/>
      <c r="I658" s="121"/>
      <c r="J658" s="121"/>
      <c r="K658" s="121"/>
      <c r="L658" s="121"/>
      <c r="M658" s="123"/>
      <c r="N658" s="18"/>
      <c r="O658" s="18"/>
      <c r="P658" s="18"/>
    </row>
    <row r="659" spans="1:16" ht="12.75">
      <c r="A659" s="121"/>
      <c r="B659" s="36"/>
      <c r="C659" s="121"/>
      <c r="D659" s="121"/>
      <c r="E659" s="121"/>
      <c r="F659" s="121"/>
      <c r="G659" s="121"/>
      <c r="H659" s="121"/>
      <c r="I659" s="121"/>
      <c r="J659" s="121"/>
      <c r="K659" s="121"/>
      <c r="L659" s="121"/>
      <c r="M659" s="123"/>
      <c r="N659" s="18"/>
      <c r="O659" s="18"/>
      <c r="P659" s="18"/>
    </row>
    <row r="660" spans="1:16" ht="12.75">
      <c r="A660" s="121"/>
      <c r="B660" s="36"/>
      <c r="C660" s="121"/>
      <c r="D660" s="121"/>
      <c r="E660" s="121"/>
      <c r="F660" s="121"/>
      <c r="G660" s="121"/>
      <c r="H660" s="121"/>
      <c r="I660" s="121"/>
      <c r="J660" s="121"/>
      <c r="K660" s="121"/>
      <c r="L660" s="121"/>
      <c r="M660" s="123"/>
      <c r="N660" s="18"/>
      <c r="O660" s="18"/>
      <c r="P660" s="18"/>
    </row>
    <row r="661" spans="1:16" ht="12.75">
      <c r="A661" s="121"/>
      <c r="B661" s="36"/>
      <c r="C661" s="121"/>
      <c r="D661" s="121"/>
      <c r="E661" s="121"/>
      <c r="F661" s="121"/>
      <c r="G661" s="121"/>
      <c r="H661" s="121"/>
      <c r="I661" s="121"/>
      <c r="J661" s="121"/>
      <c r="K661" s="121"/>
      <c r="L661" s="121"/>
      <c r="M661" s="123"/>
      <c r="N661" s="18"/>
      <c r="O661" s="18"/>
      <c r="P661" s="18"/>
    </row>
    <row r="662" spans="1:16" ht="12.75">
      <c r="A662" s="121"/>
      <c r="B662" s="36"/>
      <c r="C662" s="121"/>
      <c r="D662" s="121"/>
      <c r="E662" s="121"/>
      <c r="F662" s="121"/>
      <c r="G662" s="121"/>
      <c r="H662" s="121"/>
      <c r="I662" s="121"/>
      <c r="J662" s="121"/>
      <c r="K662" s="121"/>
      <c r="L662" s="121"/>
      <c r="M662" s="123"/>
      <c r="N662" s="18"/>
      <c r="O662" s="18"/>
      <c r="P662" s="18"/>
    </row>
    <row r="663" spans="1:16" ht="12.75">
      <c r="A663" s="121"/>
      <c r="B663" s="36"/>
      <c r="C663" s="121"/>
      <c r="D663" s="121"/>
      <c r="E663" s="121"/>
      <c r="F663" s="121"/>
      <c r="G663" s="121"/>
      <c r="H663" s="121"/>
      <c r="I663" s="121"/>
      <c r="J663" s="121"/>
      <c r="K663" s="121"/>
      <c r="L663" s="121"/>
      <c r="M663" s="123"/>
      <c r="N663" s="18"/>
      <c r="O663" s="18"/>
      <c r="P663" s="18"/>
    </row>
    <row r="664" spans="1:16" ht="12.75">
      <c r="A664" s="121"/>
      <c r="B664" s="36"/>
      <c r="C664" s="121"/>
      <c r="D664" s="121"/>
      <c r="E664" s="121"/>
      <c r="F664" s="121"/>
      <c r="G664" s="121"/>
      <c r="H664" s="121"/>
      <c r="I664" s="121"/>
      <c r="J664" s="121"/>
      <c r="K664" s="121"/>
      <c r="L664" s="121"/>
      <c r="M664" s="123"/>
      <c r="N664" s="18"/>
      <c r="O664" s="18"/>
      <c r="P664" s="18"/>
    </row>
    <row r="665" spans="1:16" ht="12.75">
      <c r="A665" s="121"/>
      <c r="B665" s="36"/>
      <c r="C665" s="121"/>
      <c r="D665" s="121"/>
      <c r="E665" s="121"/>
      <c r="F665" s="121"/>
      <c r="G665" s="121"/>
      <c r="H665" s="121"/>
      <c r="I665" s="121"/>
      <c r="J665" s="121"/>
      <c r="K665" s="121"/>
      <c r="L665" s="121"/>
      <c r="M665" s="123"/>
      <c r="N665" s="18"/>
      <c r="O665" s="18"/>
      <c r="P665" s="18"/>
    </row>
    <row r="666" spans="1:16" ht="12.75">
      <c r="A666" s="121"/>
      <c r="B666" s="36"/>
      <c r="C666" s="121"/>
      <c r="D666" s="121"/>
      <c r="E666" s="121"/>
      <c r="F666" s="121"/>
      <c r="G666" s="121"/>
      <c r="H666" s="121"/>
      <c r="I666" s="121"/>
      <c r="J666" s="121"/>
      <c r="K666" s="121"/>
      <c r="L666" s="121"/>
      <c r="M666" s="123"/>
      <c r="N666" s="18"/>
      <c r="O666" s="18"/>
      <c r="P666" s="18"/>
    </row>
    <row r="667" spans="1:16" ht="12.75">
      <c r="A667" s="121"/>
      <c r="B667" s="36"/>
      <c r="C667" s="121"/>
      <c r="D667" s="121"/>
      <c r="E667" s="121"/>
      <c r="F667" s="121"/>
      <c r="G667" s="121"/>
      <c r="H667" s="121"/>
      <c r="I667" s="121"/>
      <c r="J667" s="121"/>
      <c r="K667" s="121"/>
      <c r="L667" s="121"/>
      <c r="M667" s="123"/>
      <c r="N667" s="18"/>
      <c r="O667" s="18"/>
      <c r="P667" s="18"/>
    </row>
    <row r="668" spans="1:16" ht="12.75">
      <c r="A668" s="121"/>
      <c r="B668" s="36"/>
      <c r="C668" s="121"/>
      <c r="D668" s="121"/>
      <c r="E668" s="121"/>
      <c r="F668" s="121"/>
      <c r="G668" s="121"/>
      <c r="H668" s="121"/>
      <c r="I668" s="121"/>
      <c r="J668" s="121"/>
      <c r="K668" s="121"/>
      <c r="L668" s="121"/>
      <c r="M668" s="123"/>
      <c r="N668" s="18"/>
      <c r="O668" s="18"/>
      <c r="P668" s="18"/>
    </row>
    <row r="669" spans="1:16" ht="12.75">
      <c r="A669" s="121"/>
      <c r="B669" s="36"/>
      <c r="C669" s="121"/>
      <c r="D669" s="121"/>
      <c r="E669" s="121"/>
      <c r="F669" s="121"/>
      <c r="G669" s="121"/>
      <c r="H669" s="121"/>
      <c r="I669" s="121"/>
      <c r="J669" s="121"/>
      <c r="K669" s="121"/>
      <c r="L669" s="121"/>
      <c r="M669" s="123"/>
      <c r="N669" s="18"/>
      <c r="O669" s="18"/>
      <c r="P669" s="18"/>
    </row>
    <row r="670" spans="1:16" ht="12.75">
      <c r="A670" s="121"/>
      <c r="B670" s="36"/>
      <c r="C670" s="121"/>
      <c r="D670" s="121"/>
      <c r="E670" s="121"/>
      <c r="F670" s="121"/>
      <c r="G670" s="121"/>
      <c r="H670" s="121"/>
      <c r="I670" s="121"/>
      <c r="J670" s="121"/>
      <c r="K670" s="121"/>
      <c r="L670" s="121"/>
      <c r="M670" s="123"/>
      <c r="N670" s="18"/>
      <c r="O670" s="18"/>
      <c r="P670" s="18"/>
    </row>
    <row r="671" spans="1:16" ht="12.75">
      <c r="A671" s="121"/>
      <c r="B671" s="36"/>
      <c r="C671" s="121"/>
      <c r="D671" s="121"/>
      <c r="E671" s="121"/>
      <c r="F671" s="121"/>
      <c r="G671" s="121"/>
      <c r="H671" s="121"/>
      <c r="I671" s="121"/>
      <c r="J671" s="121"/>
      <c r="K671" s="121"/>
      <c r="L671" s="121"/>
      <c r="M671" s="123"/>
      <c r="N671" s="18"/>
      <c r="O671" s="18"/>
      <c r="P671" s="18"/>
    </row>
    <row r="672" spans="1:16" ht="12.75">
      <c r="A672" s="121"/>
      <c r="B672" s="36"/>
      <c r="C672" s="121"/>
      <c r="D672" s="121"/>
      <c r="E672" s="121"/>
      <c r="F672" s="121"/>
      <c r="G672" s="121"/>
      <c r="H672" s="121"/>
      <c r="I672" s="121"/>
      <c r="J672" s="121"/>
      <c r="K672" s="121"/>
      <c r="L672" s="121"/>
      <c r="M672" s="123"/>
      <c r="N672" s="18"/>
      <c r="O672" s="18"/>
      <c r="P672" s="18"/>
    </row>
    <row r="673" spans="1:16" ht="12.75">
      <c r="A673" s="121"/>
      <c r="B673" s="36"/>
      <c r="C673" s="121"/>
      <c r="D673" s="121"/>
      <c r="E673" s="121"/>
      <c r="F673" s="121"/>
      <c r="G673" s="121"/>
      <c r="H673" s="121"/>
      <c r="I673" s="121"/>
      <c r="J673" s="121"/>
      <c r="K673" s="121"/>
      <c r="L673" s="121"/>
      <c r="M673" s="123"/>
      <c r="N673" s="18"/>
      <c r="O673" s="18"/>
      <c r="P673" s="18"/>
    </row>
    <row r="674" spans="1:16" ht="12.75">
      <c r="A674" s="121"/>
      <c r="B674" s="36"/>
      <c r="C674" s="121"/>
      <c r="D674" s="121"/>
      <c r="E674" s="121"/>
      <c r="F674" s="121"/>
      <c r="G674" s="121"/>
      <c r="H674" s="121"/>
      <c r="I674" s="121"/>
      <c r="J674" s="121"/>
      <c r="K674" s="121"/>
      <c r="L674" s="121"/>
      <c r="M674" s="123"/>
      <c r="N674" s="18"/>
      <c r="O674" s="18"/>
      <c r="P674" s="18"/>
    </row>
    <row r="675" spans="1:16" ht="12.75">
      <c r="A675" s="121"/>
      <c r="B675" s="36"/>
      <c r="C675" s="121"/>
      <c r="D675" s="121"/>
      <c r="E675" s="121"/>
      <c r="F675" s="121"/>
      <c r="G675" s="121"/>
      <c r="H675" s="121"/>
      <c r="I675" s="121"/>
      <c r="J675" s="121"/>
      <c r="K675" s="121"/>
      <c r="L675" s="121"/>
      <c r="M675" s="123"/>
      <c r="N675" s="18"/>
      <c r="O675" s="18"/>
      <c r="P675" s="18"/>
    </row>
    <row r="676" spans="1:16" ht="12.75">
      <c r="A676" s="121"/>
      <c r="B676" s="36"/>
      <c r="C676" s="121"/>
      <c r="D676" s="121"/>
      <c r="E676" s="121"/>
      <c r="F676" s="121"/>
      <c r="G676" s="121"/>
      <c r="H676" s="121"/>
      <c r="I676" s="121"/>
      <c r="J676" s="121"/>
      <c r="K676" s="121"/>
      <c r="L676" s="121"/>
      <c r="M676" s="123"/>
      <c r="N676" s="18"/>
      <c r="O676" s="18"/>
      <c r="P676" s="18"/>
    </row>
    <row r="677" spans="1:16" ht="12.75">
      <c r="A677" s="121"/>
      <c r="B677" s="36"/>
      <c r="C677" s="121"/>
      <c r="D677" s="121"/>
      <c r="E677" s="121"/>
      <c r="F677" s="121"/>
      <c r="G677" s="121"/>
      <c r="H677" s="121"/>
      <c r="I677" s="121"/>
      <c r="J677" s="121"/>
      <c r="K677" s="121"/>
      <c r="L677" s="121"/>
      <c r="M677" s="123"/>
      <c r="N677" s="18"/>
      <c r="O677" s="18"/>
      <c r="P677" s="18"/>
    </row>
    <row r="678" spans="1:16" ht="12.75">
      <c r="A678" s="121"/>
      <c r="B678" s="36"/>
      <c r="C678" s="121"/>
      <c r="D678" s="121"/>
      <c r="E678" s="121"/>
      <c r="F678" s="121"/>
      <c r="G678" s="121"/>
      <c r="H678" s="121"/>
      <c r="I678" s="121"/>
      <c r="J678" s="121"/>
      <c r="K678" s="121"/>
      <c r="L678" s="121"/>
      <c r="M678" s="123"/>
      <c r="N678" s="18"/>
      <c r="O678" s="18"/>
      <c r="P678" s="18"/>
    </row>
    <row r="679" spans="1:16" ht="12.75">
      <c r="A679" s="121"/>
      <c r="B679" s="36"/>
      <c r="C679" s="121"/>
      <c r="D679" s="121"/>
      <c r="E679" s="121"/>
      <c r="F679" s="121"/>
      <c r="G679" s="121"/>
      <c r="H679" s="121"/>
      <c r="I679" s="121"/>
      <c r="J679" s="121"/>
      <c r="K679" s="121"/>
      <c r="L679" s="121"/>
      <c r="M679" s="123"/>
      <c r="N679" s="18"/>
      <c r="O679" s="18"/>
      <c r="P679" s="18"/>
    </row>
    <row r="680" spans="1:16" ht="12.75">
      <c r="A680" s="121"/>
      <c r="B680" s="36"/>
      <c r="C680" s="121"/>
      <c r="D680" s="121"/>
      <c r="E680" s="121"/>
      <c r="F680" s="121"/>
      <c r="G680" s="121"/>
      <c r="H680" s="121"/>
      <c r="I680" s="121"/>
      <c r="J680" s="121"/>
      <c r="K680" s="121"/>
      <c r="L680" s="121"/>
      <c r="M680" s="123"/>
      <c r="N680" s="18"/>
      <c r="O680" s="18"/>
      <c r="P680" s="18"/>
    </row>
    <row r="681" spans="1:16" ht="12.75">
      <c r="A681" s="121"/>
      <c r="B681" s="36"/>
      <c r="C681" s="121"/>
      <c r="D681" s="121"/>
      <c r="E681" s="121"/>
      <c r="F681" s="121"/>
      <c r="G681" s="121"/>
      <c r="H681" s="121"/>
      <c r="I681" s="121"/>
      <c r="J681" s="121"/>
      <c r="K681" s="121"/>
      <c r="L681" s="121"/>
      <c r="M681" s="123"/>
      <c r="N681" s="18"/>
      <c r="O681" s="18"/>
      <c r="P681" s="18"/>
    </row>
    <row r="682" spans="1:16" ht="12.75">
      <c r="A682" s="121"/>
      <c r="B682" s="36"/>
      <c r="C682" s="121"/>
      <c r="D682" s="121"/>
      <c r="E682" s="121"/>
      <c r="F682" s="121"/>
      <c r="G682" s="121"/>
      <c r="H682" s="121"/>
      <c r="I682" s="121"/>
      <c r="J682" s="121"/>
      <c r="K682" s="121"/>
      <c r="L682" s="121"/>
      <c r="M682" s="123"/>
      <c r="N682" s="18"/>
      <c r="O682" s="18"/>
      <c r="P682" s="18"/>
    </row>
    <row r="683" spans="1:16" ht="12.75">
      <c r="A683" s="121"/>
      <c r="B683" s="36"/>
      <c r="C683" s="121"/>
      <c r="D683" s="121"/>
      <c r="E683" s="121"/>
      <c r="F683" s="121"/>
      <c r="G683" s="121"/>
      <c r="H683" s="121"/>
      <c r="I683" s="121"/>
      <c r="J683" s="121"/>
      <c r="K683" s="121"/>
      <c r="L683" s="121"/>
      <c r="M683" s="123"/>
      <c r="N683" s="18"/>
      <c r="O683" s="18"/>
      <c r="P683" s="18"/>
    </row>
    <row r="684" spans="1:16" ht="12.75">
      <c r="A684" s="121"/>
      <c r="B684" s="36"/>
      <c r="C684" s="121"/>
      <c r="D684" s="121"/>
      <c r="E684" s="121"/>
      <c r="F684" s="121"/>
      <c r="G684" s="121"/>
      <c r="H684" s="121"/>
      <c r="I684" s="121"/>
      <c r="J684" s="121"/>
      <c r="K684" s="121"/>
      <c r="L684" s="121"/>
      <c r="M684" s="123"/>
      <c r="N684" s="18"/>
      <c r="O684" s="18"/>
      <c r="P684" s="18"/>
    </row>
    <row r="685" spans="1:16" ht="12.75">
      <c r="A685" s="121"/>
      <c r="B685" s="36"/>
      <c r="C685" s="121"/>
      <c r="D685" s="121"/>
      <c r="E685" s="121"/>
      <c r="F685" s="121"/>
      <c r="G685" s="121"/>
      <c r="H685" s="121"/>
      <c r="I685" s="121"/>
      <c r="J685" s="121"/>
      <c r="K685" s="121"/>
      <c r="L685" s="121"/>
      <c r="M685" s="123"/>
      <c r="N685" s="18"/>
      <c r="O685" s="18"/>
      <c r="P685" s="18"/>
    </row>
    <row r="686" spans="1:16" ht="12.75">
      <c r="A686" s="121"/>
      <c r="B686" s="36"/>
      <c r="C686" s="121"/>
      <c r="D686" s="121"/>
      <c r="E686" s="121"/>
      <c r="F686" s="121"/>
      <c r="G686" s="121"/>
      <c r="H686" s="121"/>
      <c r="I686" s="121"/>
      <c r="J686" s="121"/>
      <c r="K686" s="121"/>
      <c r="L686" s="121"/>
      <c r="M686" s="123"/>
      <c r="N686" s="18"/>
      <c r="O686" s="18"/>
      <c r="P686" s="18"/>
    </row>
    <row r="687" spans="1:16" ht="12.75">
      <c r="A687" s="121"/>
      <c r="B687" s="36"/>
      <c r="C687" s="121"/>
      <c r="D687" s="121"/>
      <c r="E687" s="121"/>
      <c r="F687" s="121"/>
      <c r="G687" s="121"/>
      <c r="H687" s="121"/>
      <c r="I687" s="121"/>
      <c r="J687" s="121"/>
      <c r="K687" s="121"/>
      <c r="L687" s="121"/>
      <c r="M687" s="123"/>
      <c r="N687" s="18"/>
      <c r="O687" s="18"/>
      <c r="P687" s="18"/>
    </row>
    <row r="688" spans="1:16" ht="12.75">
      <c r="A688" s="121"/>
      <c r="B688" s="36"/>
      <c r="C688" s="121"/>
      <c r="D688" s="121"/>
      <c r="E688" s="121"/>
      <c r="F688" s="121"/>
      <c r="G688" s="121"/>
      <c r="H688" s="121"/>
      <c r="I688" s="121"/>
      <c r="J688" s="121"/>
      <c r="K688" s="121"/>
      <c r="L688" s="121"/>
      <c r="M688" s="123"/>
      <c r="N688" s="18"/>
      <c r="O688" s="18"/>
      <c r="P688" s="18"/>
    </row>
    <row r="689" spans="1:16" ht="12.75">
      <c r="A689" s="121"/>
      <c r="B689" s="36"/>
      <c r="C689" s="121"/>
      <c r="D689" s="121"/>
      <c r="E689" s="121"/>
      <c r="F689" s="121"/>
      <c r="G689" s="121"/>
      <c r="H689" s="121"/>
      <c r="I689" s="121"/>
      <c r="J689" s="121"/>
      <c r="K689" s="121"/>
      <c r="L689" s="121"/>
      <c r="M689" s="123"/>
      <c r="N689" s="18"/>
      <c r="O689" s="18"/>
      <c r="P689" s="18"/>
    </row>
    <row r="690" spans="1:16" ht="12.75">
      <c r="A690" s="121"/>
      <c r="B690" s="36"/>
      <c r="C690" s="121"/>
      <c r="D690" s="121"/>
      <c r="E690" s="121"/>
      <c r="F690" s="121"/>
      <c r="G690" s="121"/>
      <c r="H690" s="121"/>
      <c r="I690" s="121"/>
      <c r="J690" s="121"/>
      <c r="K690" s="121"/>
      <c r="L690" s="121"/>
      <c r="M690" s="123"/>
      <c r="N690" s="18"/>
      <c r="O690" s="18"/>
      <c r="P690" s="18"/>
    </row>
    <row r="691" spans="1:16" ht="12.75">
      <c r="A691" s="121"/>
      <c r="B691" s="36"/>
      <c r="C691" s="121"/>
      <c r="D691" s="121"/>
      <c r="E691" s="121"/>
      <c r="F691" s="121"/>
      <c r="G691" s="121"/>
      <c r="H691" s="121"/>
      <c r="I691" s="121"/>
      <c r="J691" s="121"/>
      <c r="K691" s="121"/>
      <c r="L691" s="121"/>
      <c r="M691" s="123"/>
      <c r="N691" s="18"/>
      <c r="O691" s="18"/>
      <c r="P691" s="18"/>
    </row>
    <row r="692" spans="1:16" ht="12.75">
      <c r="A692" s="121"/>
      <c r="B692" s="36"/>
      <c r="C692" s="121"/>
      <c r="D692" s="121"/>
      <c r="E692" s="121"/>
      <c r="F692" s="121"/>
      <c r="G692" s="121"/>
      <c r="H692" s="121"/>
      <c r="I692" s="121"/>
      <c r="J692" s="121"/>
      <c r="K692" s="121"/>
      <c r="L692" s="121"/>
      <c r="M692" s="123"/>
      <c r="N692" s="18"/>
      <c r="O692" s="18"/>
      <c r="P692" s="18"/>
    </row>
    <row r="693" spans="1:16" ht="12.75">
      <c r="A693" s="121"/>
      <c r="B693" s="36"/>
      <c r="C693" s="121"/>
      <c r="D693" s="121"/>
      <c r="E693" s="121"/>
      <c r="F693" s="121"/>
      <c r="G693" s="121"/>
      <c r="H693" s="121"/>
      <c r="I693" s="121"/>
      <c r="J693" s="121"/>
      <c r="K693" s="121"/>
      <c r="L693" s="121"/>
      <c r="M693" s="123"/>
      <c r="N693" s="18"/>
      <c r="O693" s="18"/>
      <c r="P693" s="18"/>
    </row>
    <row r="694" spans="1:16" ht="12.75">
      <c r="A694" s="121"/>
      <c r="B694" s="36"/>
      <c r="C694" s="121"/>
      <c r="D694" s="121"/>
      <c r="E694" s="121"/>
      <c r="F694" s="121"/>
      <c r="G694" s="121"/>
      <c r="H694" s="121"/>
      <c r="I694" s="121"/>
      <c r="J694" s="121"/>
      <c r="K694" s="121"/>
      <c r="L694" s="121"/>
      <c r="M694" s="123"/>
      <c r="N694" s="18"/>
      <c r="O694" s="18"/>
      <c r="P694" s="18"/>
    </row>
    <row r="695" spans="1:16" ht="12.75">
      <c r="A695" s="121"/>
      <c r="B695" s="36"/>
      <c r="C695" s="121"/>
      <c r="D695" s="121"/>
      <c r="E695" s="121"/>
      <c r="F695" s="121"/>
      <c r="G695" s="121"/>
      <c r="H695" s="121"/>
      <c r="I695" s="121"/>
      <c r="J695" s="121"/>
      <c r="K695" s="121"/>
      <c r="L695" s="121"/>
      <c r="M695" s="123"/>
      <c r="N695" s="18"/>
      <c r="O695" s="18"/>
      <c r="P695" s="18"/>
    </row>
    <row r="696" spans="1:16" ht="12.75">
      <c r="A696" s="121"/>
      <c r="B696" s="36"/>
      <c r="C696" s="121"/>
      <c r="D696" s="121"/>
      <c r="E696" s="121"/>
      <c r="F696" s="121"/>
      <c r="G696" s="121"/>
      <c r="H696" s="121"/>
      <c r="I696" s="121"/>
      <c r="J696" s="121"/>
      <c r="K696" s="121"/>
      <c r="L696" s="121"/>
      <c r="M696" s="123"/>
      <c r="N696" s="18"/>
      <c r="O696" s="18"/>
      <c r="P696" s="18"/>
    </row>
    <row r="697" spans="1:16" ht="12.75">
      <c r="A697" s="121"/>
      <c r="B697" s="36"/>
      <c r="C697" s="121"/>
      <c r="D697" s="121"/>
      <c r="E697" s="121"/>
      <c r="F697" s="121"/>
      <c r="G697" s="121"/>
      <c r="H697" s="121"/>
      <c r="I697" s="121"/>
      <c r="J697" s="121"/>
      <c r="K697" s="121"/>
      <c r="L697" s="121"/>
      <c r="M697" s="123"/>
      <c r="N697" s="18"/>
      <c r="O697" s="18"/>
      <c r="P697" s="18"/>
    </row>
    <row r="698" spans="1:16" ht="12.75">
      <c r="A698" s="121"/>
      <c r="B698" s="36"/>
      <c r="C698" s="121"/>
      <c r="D698" s="121"/>
      <c r="E698" s="121"/>
      <c r="F698" s="121"/>
      <c r="G698" s="121"/>
      <c r="H698" s="121"/>
      <c r="I698" s="121"/>
      <c r="J698" s="121"/>
      <c r="K698" s="121"/>
      <c r="L698" s="121"/>
      <c r="M698" s="123"/>
      <c r="N698" s="18"/>
      <c r="O698" s="18"/>
      <c r="P698" s="18"/>
    </row>
    <row r="699" spans="1:16" ht="12.75">
      <c r="A699" s="121"/>
      <c r="B699" s="36"/>
      <c r="C699" s="121"/>
      <c r="D699" s="121"/>
      <c r="E699" s="121"/>
      <c r="F699" s="121"/>
      <c r="G699" s="121"/>
      <c r="H699" s="121"/>
      <c r="I699" s="121"/>
      <c r="J699" s="121"/>
      <c r="K699" s="121"/>
      <c r="L699" s="121"/>
      <c r="M699" s="123"/>
      <c r="N699" s="18"/>
      <c r="O699" s="18"/>
      <c r="P699" s="18"/>
    </row>
    <row r="700" spans="1:16" ht="12.75">
      <c r="A700" s="121"/>
      <c r="B700" s="36"/>
      <c r="C700" s="121"/>
      <c r="D700" s="121"/>
      <c r="E700" s="121"/>
      <c r="F700" s="121"/>
      <c r="G700" s="121"/>
      <c r="H700" s="121"/>
      <c r="I700" s="121"/>
      <c r="J700" s="121"/>
      <c r="K700" s="121"/>
      <c r="L700" s="121"/>
      <c r="M700" s="123"/>
      <c r="N700" s="18"/>
      <c r="O700" s="18"/>
      <c r="P700" s="18"/>
    </row>
    <row r="701" spans="1:16" ht="12.75">
      <c r="A701" s="121"/>
      <c r="B701" s="36"/>
      <c r="C701" s="121"/>
      <c r="D701" s="121"/>
      <c r="E701" s="121"/>
      <c r="F701" s="121"/>
      <c r="G701" s="121"/>
      <c r="H701" s="121"/>
      <c r="I701" s="121"/>
      <c r="J701" s="121"/>
      <c r="K701" s="121"/>
      <c r="L701" s="121"/>
      <c r="M701" s="123"/>
      <c r="N701" s="18"/>
      <c r="O701" s="18"/>
      <c r="P701" s="18"/>
    </row>
    <row r="702" spans="1:16" ht="12.75">
      <c r="A702" s="121"/>
      <c r="B702" s="36"/>
      <c r="C702" s="121"/>
      <c r="D702" s="121"/>
      <c r="E702" s="121"/>
      <c r="F702" s="121"/>
      <c r="G702" s="121"/>
      <c r="H702" s="121"/>
      <c r="I702" s="121"/>
      <c r="J702" s="121"/>
      <c r="K702" s="121"/>
      <c r="L702" s="121"/>
      <c r="M702" s="123"/>
      <c r="N702" s="18"/>
      <c r="O702" s="18"/>
      <c r="P702" s="18"/>
    </row>
    <row r="703" spans="1:16" ht="12.75">
      <c r="A703" s="121"/>
      <c r="B703" s="36"/>
      <c r="C703" s="121"/>
      <c r="D703" s="121"/>
      <c r="E703" s="121"/>
      <c r="F703" s="121"/>
      <c r="G703" s="121"/>
      <c r="H703" s="121"/>
      <c r="I703" s="121"/>
      <c r="J703" s="121"/>
      <c r="K703" s="121"/>
      <c r="L703" s="121"/>
      <c r="M703" s="123"/>
      <c r="N703" s="18"/>
      <c r="O703" s="18"/>
      <c r="P703" s="18"/>
    </row>
    <row r="704" spans="1:16" ht="12.75">
      <c r="A704" s="121"/>
      <c r="B704" s="36"/>
      <c r="C704" s="121"/>
      <c r="D704" s="121"/>
      <c r="E704" s="121"/>
      <c r="F704" s="121"/>
      <c r="G704" s="121"/>
      <c r="H704" s="121"/>
      <c r="I704" s="121"/>
      <c r="J704" s="121"/>
      <c r="K704" s="121"/>
      <c r="L704" s="121"/>
      <c r="M704" s="123"/>
      <c r="N704" s="18"/>
      <c r="O704" s="18"/>
      <c r="P704" s="18"/>
    </row>
    <row r="705" spans="1:16" ht="12.75">
      <c r="A705" s="121"/>
      <c r="B705" s="36"/>
      <c r="C705" s="121"/>
      <c r="D705" s="121"/>
      <c r="E705" s="121"/>
      <c r="F705" s="121"/>
      <c r="G705" s="121"/>
      <c r="H705" s="121"/>
      <c r="I705" s="121"/>
      <c r="J705" s="121"/>
      <c r="K705" s="121"/>
      <c r="L705" s="121"/>
      <c r="M705" s="123"/>
      <c r="N705" s="18"/>
      <c r="O705" s="18"/>
      <c r="P705" s="18"/>
    </row>
    <row r="706" spans="1:16" ht="12.75">
      <c r="A706" s="121"/>
      <c r="B706" s="36"/>
      <c r="C706" s="121"/>
      <c r="D706" s="121"/>
      <c r="E706" s="121"/>
      <c r="F706" s="121"/>
      <c r="G706" s="121"/>
      <c r="H706" s="121"/>
      <c r="I706" s="121"/>
      <c r="J706" s="121"/>
      <c r="K706" s="121"/>
      <c r="L706" s="121"/>
      <c r="M706" s="123"/>
      <c r="N706" s="18"/>
      <c r="O706" s="18"/>
      <c r="P706" s="18"/>
    </row>
    <row r="707" spans="1:16" ht="12.75">
      <c r="A707" s="121"/>
      <c r="B707" s="36"/>
      <c r="C707" s="121"/>
      <c r="D707" s="121"/>
      <c r="E707" s="121"/>
      <c r="F707" s="121"/>
      <c r="G707" s="121"/>
      <c r="H707" s="121"/>
      <c r="I707" s="121"/>
      <c r="J707" s="121"/>
      <c r="K707" s="121"/>
      <c r="L707" s="121"/>
      <c r="M707" s="123"/>
      <c r="N707" s="18"/>
      <c r="O707" s="18"/>
      <c r="P707" s="18"/>
    </row>
    <row r="708" spans="1:16" ht="12.75">
      <c r="A708" s="121"/>
      <c r="B708" s="36"/>
      <c r="C708" s="121"/>
      <c r="D708" s="121"/>
      <c r="E708" s="121"/>
      <c r="F708" s="121"/>
      <c r="G708" s="121"/>
      <c r="H708" s="121"/>
      <c r="I708" s="121"/>
      <c r="J708" s="121"/>
      <c r="K708" s="121"/>
      <c r="L708" s="121"/>
      <c r="M708" s="123"/>
      <c r="N708" s="18"/>
      <c r="O708" s="18"/>
      <c r="P708" s="18"/>
    </row>
    <row r="709" spans="1:16" ht="12.75">
      <c r="A709" s="121"/>
      <c r="B709" s="36"/>
      <c r="C709" s="121"/>
      <c r="D709" s="121"/>
      <c r="E709" s="121"/>
      <c r="F709" s="121"/>
      <c r="G709" s="121"/>
      <c r="H709" s="121"/>
      <c r="I709" s="121"/>
      <c r="J709" s="121"/>
      <c r="K709" s="121"/>
      <c r="L709" s="121"/>
      <c r="M709" s="123"/>
      <c r="N709" s="18"/>
      <c r="O709" s="18"/>
      <c r="P709" s="18"/>
    </row>
    <row r="710" spans="1:16" ht="12.75">
      <c r="A710" s="121"/>
      <c r="B710" s="36"/>
      <c r="C710" s="121"/>
      <c r="D710" s="121"/>
      <c r="E710" s="121"/>
      <c r="F710" s="121"/>
      <c r="G710" s="121"/>
      <c r="H710" s="121"/>
      <c r="I710" s="121"/>
      <c r="J710" s="121"/>
      <c r="K710" s="121"/>
      <c r="L710" s="121"/>
      <c r="M710" s="123"/>
      <c r="N710" s="18"/>
      <c r="O710" s="18"/>
      <c r="P710" s="18"/>
    </row>
    <row r="711" spans="1:16" ht="12.75">
      <c r="A711" s="121"/>
      <c r="B711" s="36"/>
      <c r="C711" s="121"/>
      <c r="D711" s="121"/>
      <c r="E711" s="121"/>
      <c r="F711" s="121"/>
      <c r="G711" s="121"/>
      <c r="H711" s="121"/>
      <c r="I711" s="121"/>
      <c r="J711" s="121"/>
      <c r="K711" s="121"/>
      <c r="L711" s="121"/>
      <c r="M711" s="123"/>
      <c r="N711" s="18"/>
      <c r="O711" s="18"/>
      <c r="P711" s="18"/>
    </row>
    <row r="712" spans="1:16" ht="12.75">
      <c r="A712" s="121"/>
      <c r="B712" s="36"/>
      <c r="C712" s="121"/>
      <c r="D712" s="121"/>
      <c r="E712" s="121"/>
      <c r="F712" s="121"/>
      <c r="G712" s="121"/>
      <c r="H712" s="121"/>
      <c r="I712" s="121"/>
      <c r="J712" s="121"/>
      <c r="K712" s="121"/>
      <c r="L712" s="121"/>
      <c r="M712" s="123"/>
      <c r="N712" s="18"/>
      <c r="O712" s="18"/>
      <c r="P712" s="18"/>
    </row>
    <row r="713" spans="1:16" ht="12.75">
      <c r="A713" s="121"/>
      <c r="B713" s="36"/>
      <c r="C713" s="121"/>
      <c r="D713" s="121"/>
      <c r="E713" s="121"/>
      <c r="F713" s="121"/>
      <c r="G713" s="121"/>
      <c r="H713" s="121"/>
      <c r="I713" s="121"/>
      <c r="J713" s="121"/>
      <c r="K713" s="121"/>
      <c r="L713" s="121"/>
      <c r="M713" s="123"/>
      <c r="N713" s="18"/>
      <c r="O713" s="18"/>
      <c r="P713" s="18"/>
    </row>
    <row r="714" spans="1:16" ht="12.75">
      <c r="A714" s="121"/>
      <c r="B714" s="36"/>
      <c r="C714" s="121"/>
      <c r="D714" s="121"/>
      <c r="E714" s="121"/>
      <c r="F714" s="121"/>
      <c r="G714" s="121"/>
      <c r="H714" s="121"/>
      <c r="I714" s="121"/>
      <c r="J714" s="121"/>
      <c r="K714" s="121"/>
      <c r="L714" s="121"/>
      <c r="M714" s="123"/>
      <c r="N714" s="18"/>
      <c r="O714" s="18"/>
      <c r="P714" s="18"/>
    </row>
    <row r="715" spans="1:16" ht="12.75">
      <c r="A715" s="121"/>
      <c r="B715" s="36"/>
      <c r="C715" s="121"/>
      <c r="D715" s="121"/>
      <c r="E715" s="121"/>
      <c r="F715" s="121"/>
      <c r="G715" s="121"/>
      <c r="H715" s="121"/>
      <c r="I715" s="121"/>
      <c r="J715" s="121"/>
      <c r="K715" s="121"/>
      <c r="L715" s="121"/>
      <c r="M715" s="123"/>
      <c r="N715" s="18"/>
      <c r="O715" s="18"/>
      <c r="P715" s="18"/>
    </row>
    <row r="716" spans="1:16" ht="12.75">
      <c r="A716" s="121"/>
      <c r="B716" s="36"/>
      <c r="C716" s="121"/>
      <c r="D716" s="121"/>
      <c r="E716" s="121"/>
      <c r="F716" s="121"/>
      <c r="G716" s="121"/>
      <c r="H716" s="121"/>
      <c r="I716" s="121"/>
      <c r="J716" s="121"/>
      <c r="K716" s="121"/>
      <c r="L716" s="121"/>
      <c r="M716" s="123"/>
      <c r="N716" s="18"/>
      <c r="O716" s="18"/>
      <c r="P716" s="18"/>
    </row>
    <row r="717" spans="1:16" ht="12.75">
      <c r="A717" s="121"/>
      <c r="B717" s="36"/>
      <c r="C717" s="121"/>
      <c r="D717" s="121"/>
      <c r="E717" s="121"/>
      <c r="F717" s="121"/>
      <c r="G717" s="121"/>
      <c r="H717" s="121"/>
      <c r="I717" s="121"/>
      <c r="J717" s="121"/>
      <c r="K717" s="121"/>
      <c r="L717" s="121"/>
      <c r="M717" s="123"/>
      <c r="N717" s="18"/>
      <c r="O717" s="18"/>
      <c r="P717" s="18"/>
    </row>
    <row r="718" spans="1:16" ht="12.75">
      <c r="A718" s="121"/>
      <c r="B718" s="36"/>
      <c r="C718" s="121"/>
      <c r="D718" s="121"/>
      <c r="E718" s="121"/>
      <c r="F718" s="121"/>
      <c r="G718" s="121"/>
      <c r="H718" s="121"/>
      <c r="I718" s="121"/>
      <c r="J718" s="121"/>
      <c r="K718" s="121"/>
      <c r="L718" s="121"/>
      <c r="M718" s="123"/>
      <c r="N718" s="18"/>
      <c r="O718" s="18"/>
      <c r="P718" s="18"/>
    </row>
    <row r="719" spans="1:16" ht="12.75">
      <c r="A719" s="121"/>
      <c r="B719" s="36"/>
      <c r="C719" s="121"/>
      <c r="D719" s="121"/>
      <c r="E719" s="121"/>
      <c r="F719" s="121"/>
      <c r="G719" s="121"/>
      <c r="H719" s="121"/>
      <c r="I719" s="121"/>
      <c r="J719" s="121"/>
      <c r="K719" s="121"/>
      <c r="L719" s="121"/>
      <c r="M719" s="123"/>
      <c r="N719" s="18"/>
      <c r="O719" s="18"/>
      <c r="P719" s="18"/>
    </row>
    <row r="720" spans="1:16" ht="12.75">
      <c r="A720" s="121"/>
      <c r="B720" s="36"/>
      <c r="C720" s="121"/>
      <c r="D720" s="121"/>
      <c r="E720" s="121"/>
      <c r="F720" s="121"/>
      <c r="G720" s="121"/>
      <c r="H720" s="121"/>
      <c r="I720" s="121"/>
      <c r="J720" s="121"/>
      <c r="K720" s="121"/>
      <c r="L720" s="121"/>
      <c r="M720" s="123"/>
      <c r="N720" s="18"/>
      <c r="O720" s="18"/>
      <c r="P720" s="18"/>
    </row>
    <row r="721" spans="1:16" ht="12.75">
      <c r="A721" s="121"/>
      <c r="B721" s="36"/>
      <c r="C721" s="121"/>
      <c r="D721" s="121"/>
      <c r="E721" s="121"/>
      <c r="F721" s="121"/>
      <c r="G721" s="121"/>
      <c r="H721" s="121"/>
      <c r="I721" s="121"/>
      <c r="J721" s="121"/>
      <c r="K721" s="121"/>
      <c r="L721" s="121"/>
      <c r="M721" s="123"/>
      <c r="N721" s="18"/>
      <c r="O721" s="18"/>
      <c r="P721" s="18"/>
    </row>
    <row r="722" spans="1:16" ht="12.75">
      <c r="A722" s="121"/>
      <c r="B722" s="36"/>
      <c r="C722" s="121"/>
      <c r="D722" s="121"/>
      <c r="E722" s="121"/>
      <c r="F722" s="121"/>
      <c r="G722" s="121"/>
      <c r="H722" s="121"/>
      <c r="I722" s="121"/>
      <c r="J722" s="121"/>
      <c r="K722" s="121"/>
      <c r="L722" s="121"/>
      <c r="M722" s="123"/>
      <c r="N722" s="18"/>
      <c r="O722" s="18"/>
      <c r="P722" s="18"/>
    </row>
    <row r="723" spans="1:16" ht="12.75">
      <c r="A723" s="121"/>
      <c r="B723" s="36"/>
      <c r="C723" s="121"/>
      <c r="D723" s="121"/>
      <c r="E723" s="121"/>
      <c r="F723" s="121"/>
      <c r="G723" s="121"/>
      <c r="H723" s="121"/>
      <c r="I723" s="121"/>
      <c r="J723" s="121"/>
      <c r="K723" s="121"/>
      <c r="L723" s="121"/>
      <c r="M723" s="123"/>
      <c r="N723" s="18"/>
      <c r="O723" s="18"/>
      <c r="P723" s="18"/>
    </row>
    <row r="724" spans="1:16" ht="12.75">
      <c r="A724" s="121"/>
      <c r="B724" s="36"/>
      <c r="C724" s="121"/>
      <c r="D724" s="121"/>
      <c r="E724" s="121"/>
      <c r="F724" s="121"/>
      <c r="G724" s="121"/>
      <c r="H724" s="121"/>
      <c r="I724" s="121"/>
      <c r="J724" s="121"/>
      <c r="K724" s="121"/>
      <c r="L724" s="121"/>
      <c r="M724" s="123"/>
      <c r="N724" s="18"/>
      <c r="O724" s="18"/>
      <c r="P724" s="18"/>
    </row>
    <row r="725" spans="1:16" ht="12.75">
      <c r="A725" s="121"/>
      <c r="B725" s="36"/>
      <c r="C725" s="121"/>
      <c r="D725" s="121"/>
      <c r="E725" s="121"/>
      <c r="F725" s="121"/>
      <c r="G725" s="121"/>
      <c r="H725" s="121"/>
      <c r="I725" s="121"/>
      <c r="J725" s="121"/>
      <c r="K725" s="121"/>
      <c r="L725" s="121"/>
      <c r="M725" s="123"/>
      <c r="N725" s="18"/>
      <c r="O725" s="18"/>
      <c r="P725" s="18"/>
    </row>
    <row r="726" spans="1:16" ht="12.75">
      <c r="A726" s="121"/>
      <c r="B726" s="36"/>
      <c r="C726" s="121"/>
      <c r="D726" s="121"/>
      <c r="E726" s="121"/>
      <c r="F726" s="121"/>
      <c r="G726" s="121"/>
      <c r="H726" s="121"/>
      <c r="I726" s="121"/>
      <c r="J726" s="121"/>
      <c r="K726" s="121"/>
      <c r="L726" s="121"/>
      <c r="M726" s="123"/>
      <c r="N726" s="18"/>
      <c r="O726" s="18"/>
      <c r="P726" s="18"/>
    </row>
    <row r="727" spans="1:16" ht="12.75">
      <c r="A727" s="121"/>
      <c r="B727" s="36"/>
      <c r="C727" s="121"/>
      <c r="D727" s="121"/>
      <c r="E727" s="121"/>
      <c r="F727" s="121"/>
      <c r="G727" s="121"/>
      <c r="H727" s="121"/>
      <c r="I727" s="121"/>
      <c r="J727" s="121"/>
      <c r="K727" s="121"/>
      <c r="L727" s="121"/>
      <c r="M727" s="123"/>
      <c r="N727" s="18"/>
      <c r="O727" s="18"/>
      <c r="P727" s="18"/>
    </row>
    <row r="728" spans="1:16" ht="12.75">
      <c r="A728" s="121"/>
      <c r="B728" s="36"/>
      <c r="C728" s="121"/>
      <c r="D728" s="121"/>
      <c r="E728" s="121"/>
      <c r="F728" s="121"/>
      <c r="G728" s="121"/>
      <c r="H728" s="121"/>
      <c r="I728" s="121"/>
      <c r="J728" s="121"/>
      <c r="K728" s="121"/>
      <c r="L728" s="121"/>
      <c r="M728" s="123"/>
      <c r="N728" s="18"/>
      <c r="O728" s="18"/>
      <c r="P728" s="18"/>
    </row>
    <row r="729" spans="1:16" ht="12.75">
      <c r="A729" s="121"/>
      <c r="B729" s="36"/>
      <c r="C729" s="121"/>
      <c r="D729" s="121"/>
      <c r="E729" s="121"/>
      <c r="F729" s="121"/>
      <c r="G729" s="121"/>
      <c r="H729" s="121"/>
      <c r="I729" s="121"/>
      <c r="J729" s="121"/>
      <c r="K729" s="121"/>
      <c r="L729" s="121"/>
      <c r="M729" s="123"/>
      <c r="N729" s="18"/>
      <c r="O729" s="18"/>
      <c r="P729" s="18"/>
    </row>
    <row r="730" spans="1:16" ht="12.75">
      <c r="A730" s="121"/>
      <c r="B730" s="36"/>
      <c r="C730" s="121"/>
      <c r="D730" s="121"/>
      <c r="E730" s="121"/>
      <c r="F730" s="121"/>
      <c r="G730" s="121"/>
      <c r="H730" s="121"/>
      <c r="I730" s="121"/>
      <c r="J730" s="121"/>
      <c r="K730" s="121"/>
      <c r="L730" s="121"/>
      <c r="M730" s="123"/>
      <c r="N730" s="18"/>
      <c r="O730" s="18"/>
      <c r="P730" s="18"/>
    </row>
    <row r="731" spans="1:16" ht="12.75">
      <c r="A731" s="121"/>
      <c r="B731" s="36"/>
      <c r="C731" s="121"/>
      <c r="D731" s="121"/>
      <c r="E731" s="121"/>
      <c r="F731" s="121"/>
      <c r="G731" s="121"/>
      <c r="H731" s="121"/>
      <c r="I731" s="121"/>
      <c r="J731" s="121"/>
      <c r="K731" s="121"/>
      <c r="L731" s="121"/>
      <c r="M731" s="123"/>
      <c r="N731" s="18"/>
      <c r="O731" s="18"/>
      <c r="P731" s="18"/>
    </row>
    <row r="732" spans="1:16" ht="12.75">
      <c r="A732" s="121"/>
      <c r="B732" s="36"/>
      <c r="C732" s="121"/>
      <c r="D732" s="121"/>
      <c r="E732" s="121"/>
      <c r="F732" s="121"/>
      <c r="G732" s="121"/>
      <c r="H732" s="121"/>
      <c r="I732" s="121"/>
      <c r="J732" s="121"/>
      <c r="K732" s="121"/>
      <c r="L732" s="121"/>
      <c r="M732" s="123"/>
      <c r="N732" s="18"/>
      <c r="O732" s="18"/>
      <c r="P732" s="18"/>
    </row>
    <row r="733" spans="1:16" ht="12.75">
      <c r="A733" s="121"/>
      <c r="B733" s="36"/>
      <c r="C733" s="121"/>
      <c r="D733" s="121"/>
      <c r="E733" s="121"/>
      <c r="F733" s="121"/>
      <c r="G733" s="121"/>
      <c r="H733" s="121"/>
      <c r="I733" s="121"/>
      <c r="J733" s="121"/>
      <c r="K733" s="121"/>
      <c r="L733" s="121"/>
      <c r="M733" s="123"/>
      <c r="N733" s="18"/>
      <c r="O733" s="18"/>
      <c r="P733" s="18"/>
    </row>
    <row r="734" spans="1:16" ht="12.75">
      <c r="A734" s="121"/>
      <c r="B734" s="36"/>
      <c r="C734" s="121"/>
      <c r="D734" s="121"/>
      <c r="E734" s="121"/>
      <c r="F734" s="121"/>
      <c r="G734" s="121"/>
      <c r="H734" s="121"/>
      <c r="I734" s="121"/>
      <c r="J734" s="121"/>
      <c r="K734" s="121"/>
      <c r="L734" s="121"/>
      <c r="M734" s="123"/>
      <c r="N734" s="18"/>
      <c r="O734" s="18"/>
      <c r="P734" s="18"/>
    </row>
    <row r="735" spans="1:16" ht="12.75">
      <c r="A735" s="121"/>
      <c r="B735" s="36"/>
      <c r="C735" s="121"/>
      <c r="D735" s="121"/>
      <c r="E735" s="121"/>
      <c r="F735" s="121"/>
      <c r="G735" s="121"/>
      <c r="H735" s="121"/>
      <c r="I735" s="121"/>
      <c r="J735" s="121"/>
      <c r="K735" s="121"/>
      <c r="L735" s="121"/>
      <c r="M735" s="123"/>
      <c r="N735" s="18"/>
      <c r="O735" s="18"/>
      <c r="P735" s="18"/>
    </row>
    <row r="736" spans="1:16" ht="12.75">
      <c r="A736" s="121"/>
      <c r="B736" s="36"/>
      <c r="C736" s="121"/>
      <c r="D736" s="121"/>
      <c r="E736" s="121"/>
      <c r="F736" s="121"/>
      <c r="G736" s="121"/>
      <c r="H736" s="121"/>
      <c r="I736" s="121"/>
      <c r="J736" s="121"/>
      <c r="K736" s="121"/>
      <c r="L736" s="121"/>
      <c r="M736" s="123"/>
      <c r="N736" s="18"/>
      <c r="O736" s="18"/>
      <c r="P736" s="18"/>
    </row>
    <row r="737" spans="1:16" ht="12.75">
      <c r="A737" s="121"/>
      <c r="B737" s="36"/>
      <c r="C737" s="121"/>
      <c r="D737" s="121"/>
      <c r="E737" s="121"/>
      <c r="F737" s="121"/>
      <c r="G737" s="121"/>
      <c r="H737" s="121"/>
      <c r="I737" s="121"/>
      <c r="J737" s="121"/>
      <c r="K737" s="121"/>
      <c r="L737" s="121"/>
      <c r="M737" s="123"/>
      <c r="N737" s="18"/>
      <c r="O737" s="18"/>
      <c r="P737" s="18"/>
    </row>
    <row r="738" spans="1:16" ht="12.75">
      <c r="A738" s="121"/>
      <c r="B738" s="36"/>
      <c r="C738" s="121"/>
      <c r="D738" s="121"/>
      <c r="E738" s="121"/>
      <c r="F738" s="121"/>
      <c r="G738" s="121"/>
      <c r="H738" s="121"/>
      <c r="I738" s="121"/>
      <c r="J738" s="121"/>
      <c r="K738" s="121"/>
      <c r="L738" s="121"/>
      <c r="M738" s="123"/>
      <c r="N738" s="18"/>
      <c r="O738" s="18"/>
      <c r="P738" s="18"/>
    </row>
    <row r="739" spans="1:16" ht="12.75">
      <c r="A739" s="121"/>
      <c r="B739" s="36"/>
      <c r="C739" s="121"/>
      <c r="D739" s="121"/>
      <c r="E739" s="121"/>
      <c r="F739" s="121"/>
      <c r="G739" s="121"/>
      <c r="H739" s="121"/>
      <c r="I739" s="121"/>
      <c r="J739" s="121"/>
      <c r="K739" s="121"/>
      <c r="L739" s="121"/>
      <c r="M739" s="123"/>
      <c r="N739" s="18"/>
      <c r="O739" s="18"/>
      <c r="P739" s="18"/>
    </row>
    <row r="740" spans="1:16" ht="12.75">
      <c r="A740" s="121"/>
      <c r="B740" s="36"/>
      <c r="C740" s="121"/>
      <c r="D740" s="121"/>
      <c r="E740" s="121"/>
      <c r="F740" s="121"/>
      <c r="G740" s="121"/>
      <c r="H740" s="121"/>
      <c r="I740" s="121"/>
      <c r="J740" s="121"/>
      <c r="K740" s="121"/>
      <c r="L740" s="121"/>
      <c r="M740" s="123"/>
      <c r="N740" s="18"/>
      <c r="O740" s="18"/>
      <c r="P740" s="18"/>
    </row>
    <row r="741" spans="1:16" ht="12.75">
      <c r="A741" s="121"/>
      <c r="B741" s="36"/>
      <c r="C741" s="121"/>
      <c r="D741" s="121"/>
      <c r="E741" s="121"/>
      <c r="F741" s="121"/>
      <c r="G741" s="121"/>
      <c r="H741" s="121"/>
      <c r="I741" s="121"/>
      <c r="J741" s="121"/>
      <c r="K741" s="121"/>
      <c r="L741" s="121"/>
      <c r="M741" s="123"/>
      <c r="N741" s="18"/>
      <c r="O741" s="18"/>
      <c r="P741" s="18"/>
    </row>
    <row r="742" spans="1:16" ht="12.75">
      <c r="A742" s="121"/>
      <c r="B742" s="36"/>
      <c r="C742" s="121"/>
      <c r="D742" s="121"/>
      <c r="E742" s="121"/>
      <c r="F742" s="121"/>
      <c r="G742" s="121"/>
      <c r="H742" s="121"/>
      <c r="I742" s="121"/>
      <c r="J742" s="121"/>
      <c r="K742" s="121"/>
      <c r="L742" s="121"/>
      <c r="M742" s="123"/>
      <c r="N742" s="18"/>
      <c r="O742" s="18"/>
      <c r="P742" s="18"/>
    </row>
    <row r="743" spans="1:16" ht="12.75">
      <c r="A743" s="121"/>
      <c r="B743" s="36"/>
      <c r="C743" s="121"/>
      <c r="D743" s="121"/>
      <c r="E743" s="121"/>
      <c r="F743" s="121"/>
      <c r="G743" s="121"/>
      <c r="H743" s="121"/>
      <c r="I743" s="121"/>
      <c r="J743" s="121"/>
      <c r="K743" s="121"/>
      <c r="L743" s="121"/>
      <c r="M743" s="123"/>
      <c r="N743" s="18"/>
      <c r="O743" s="18"/>
      <c r="P743" s="18"/>
    </row>
    <row r="744" spans="1:16" ht="12.75">
      <c r="A744" s="121"/>
      <c r="B744" s="36"/>
      <c r="C744" s="121"/>
      <c r="D744" s="121"/>
      <c r="E744" s="121"/>
      <c r="F744" s="121"/>
      <c r="G744" s="121"/>
      <c r="H744" s="121"/>
      <c r="I744" s="121"/>
      <c r="J744" s="121"/>
      <c r="K744" s="121"/>
      <c r="L744" s="121"/>
      <c r="M744" s="123"/>
      <c r="N744" s="18"/>
      <c r="O744" s="18"/>
      <c r="P744" s="18"/>
    </row>
    <row r="745" spans="1:16" ht="12.75">
      <c r="A745" s="121"/>
      <c r="B745" s="36"/>
      <c r="C745" s="121"/>
      <c r="D745" s="121"/>
      <c r="E745" s="121"/>
      <c r="F745" s="121"/>
      <c r="G745" s="121"/>
      <c r="H745" s="121"/>
      <c r="I745" s="121"/>
      <c r="J745" s="121"/>
      <c r="K745" s="121"/>
      <c r="L745" s="121"/>
      <c r="M745" s="123"/>
      <c r="N745" s="18"/>
      <c r="O745" s="18"/>
      <c r="P745" s="18"/>
    </row>
    <row r="746" spans="1:16" ht="12.75">
      <c r="A746" s="121"/>
      <c r="B746" s="36"/>
      <c r="C746" s="121"/>
      <c r="D746" s="121"/>
      <c r="E746" s="121"/>
      <c r="F746" s="121"/>
      <c r="G746" s="121"/>
      <c r="H746" s="121"/>
      <c r="I746" s="121"/>
      <c r="J746" s="121"/>
      <c r="K746" s="121"/>
      <c r="L746" s="121"/>
      <c r="M746" s="123"/>
      <c r="N746" s="18"/>
      <c r="O746" s="18"/>
      <c r="P746" s="18"/>
    </row>
    <row r="747" spans="1:16" ht="12.75">
      <c r="A747" s="121"/>
      <c r="B747" s="36"/>
      <c r="C747" s="121"/>
      <c r="D747" s="121"/>
      <c r="E747" s="121"/>
      <c r="F747" s="121"/>
      <c r="G747" s="121"/>
      <c r="H747" s="121"/>
      <c r="I747" s="121"/>
      <c r="J747" s="121"/>
      <c r="K747" s="121"/>
      <c r="L747" s="121"/>
      <c r="M747" s="123"/>
      <c r="N747" s="18"/>
      <c r="O747" s="18"/>
      <c r="P747" s="18"/>
    </row>
    <row r="748" spans="1:16" ht="12.75">
      <c r="A748" s="121"/>
      <c r="B748" s="36"/>
      <c r="C748" s="121"/>
      <c r="D748" s="121"/>
      <c r="E748" s="121"/>
      <c r="F748" s="121"/>
      <c r="G748" s="121"/>
      <c r="H748" s="121"/>
      <c r="I748" s="121"/>
      <c r="J748" s="121"/>
      <c r="K748" s="121"/>
      <c r="L748" s="121"/>
      <c r="M748" s="123"/>
      <c r="N748" s="18"/>
      <c r="O748" s="18"/>
      <c r="P748" s="18"/>
    </row>
    <row r="749" spans="1:16" ht="12.75">
      <c r="A749" s="121"/>
      <c r="B749" s="36"/>
      <c r="C749" s="121"/>
      <c r="D749" s="121"/>
      <c r="E749" s="121"/>
      <c r="F749" s="121"/>
      <c r="G749" s="121"/>
      <c r="H749" s="121"/>
      <c r="I749" s="121"/>
      <c r="J749" s="121"/>
      <c r="K749" s="121"/>
      <c r="L749" s="121"/>
      <c r="M749" s="123"/>
      <c r="N749" s="18"/>
      <c r="O749" s="18"/>
      <c r="P749" s="18"/>
    </row>
    <row r="750" spans="1:16" ht="12.75">
      <c r="A750" s="121"/>
      <c r="B750" s="36"/>
      <c r="C750" s="121"/>
      <c r="D750" s="121"/>
      <c r="E750" s="121"/>
      <c r="F750" s="121"/>
      <c r="G750" s="121"/>
      <c r="H750" s="121"/>
      <c r="I750" s="121"/>
      <c r="J750" s="121"/>
      <c r="K750" s="121"/>
      <c r="L750" s="121"/>
      <c r="M750" s="123"/>
      <c r="N750" s="18"/>
      <c r="O750" s="18"/>
      <c r="P750" s="18"/>
    </row>
    <row r="751" spans="1:16" ht="12.75">
      <c r="A751" s="121"/>
      <c r="B751" s="36"/>
      <c r="C751" s="121"/>
      <c r="D751" s="121"/>
      <c r="E751" s="121"/>
      <c r="F751" s="121"/>
      <c r="G751" s="121"/>
      <c r="H751" s="121"/>
      <c r="I751" s="121"/>
      <c r="J751" s="121"/>
      <c r="K751" s="121"/>
      <c r="L751" s="121"/>
      <c r="M751" s="123"/>
      <c r="N751" s="18"/>
      <c r="O751" s="18"/>
      <c r="P751" s="18"/>
    </row>
    <row r="752" spans="1:16" ht="12.75">
      <c r="A752" s="121"/>
      <c r="B752" s="36"/>
      <c r="C752" s="121"/>
      <c r="D752" s="121"/>
      <c r="E752" s="121"/>
      <c r="F752" s="121"/>
      <c r="G752" s="121"/>
      <c r="H752" s="121"/>
      <c r="I752" s="121"/>
      <c r="J752" s="121"/>
      <c r="K752" s="121"/>
      <c r="L752" s="121"/>
      <c r="M752" s="123"/>
      <c r="N752" s="18"/>
      <c r="O752" s="18"/>
      <c r="P752" s="18"/>
    </row>
    <row r="753" spans="1:16" ht="12.75">
      <c r="A753" s="121"/>
      <c r="B753" s="36"/>
      <c r="C753" s="121"/>
      <c r="D753" s="121"/>
      <c r="E753" s="121"/>
      <c r="F753" s="121"/>
      <c r="G753" s="121"/>
      <c r="H753" s="121"/>
      <c r="I753" s="121"/>
      <c r="J753" s="121"/>
      <c r="K753" s="121"/>
      <c r="L753" s="121"/>
      <c r="M753" s="123"/>
      <c r="N753" s="18"/>
      <c r="O753" s="18"/>
      <c r="P753" s="18"/>
    </row>
    <row r="754" spans="1:16" ht="12.75">
      <c r="A754" s="121"/>
      <c r="B754" s="36"/>
      <c r="C754" s="121"/>
      <c r="D754" s="121"/>
      <c r="E754" s="121"/>
      <c r="F754" s="121"/>
      <c r="G754" s="121"/>
      <c r="H754" s="121"/>
      <c r="I754" s="121"/>
      <c r="J754" s="121"/>
      <c r="K754" s="121"/>
      <c r="L754" s="121"/>
      <c r="M754" s="123"/>
      <c r="N754" s="18"/>
      <c r="O754" s="18"/>
      <c r="P754" s="18"/>
    </row>
    <row r="755" spans="1:16" ht="12.75">
      <c r="A755" s="121"/>
      <c r="B755" s="36"/>
      <c r="C755" s="121"/>
      <c r="D755" s="121"/>
      <c r="E755" s="121"/>
      <c r="F755" s="121"/>
      <c r="G755" s="121"/>
      <c r="H755" s="121"/>
      <c r="I755" s="121"/>
      <c r="J755" s="121"/>
      <c r="K755" s="121"/>
      <c r="L755" s="121"/>
      <c r="M755" s="123"/>
      <c r="N755" s="18"/>
      <c r="O755" s="18"/>
      <c r="P755" s="18"/>
    </row>
    <row r="756" spans="1:16" ht="12.75">
      <c r="A756" s="121"/>
      <c r="B756" s="36"/>
      <c r="C756" s="121"/>
      <c r="D756" s="121"/>
      <c r="E756" s="121"/>
      <c r="F756" s="121"/>
      <c r="G756" s="121"/>
      <c r="H756" s="121"/>
      <c r="I756" s="121"/>
      <c r="J756" s="121"/>
      <c r="K756" s="121"/>
      <c r="L756" s="121"/>
      <c r="M756" s="123"/>
      <c r="N756" s="18"/>
      <c r="O756" s="18"/>
      <c r="P756" s="18"/>
    </row>
    <row r="757" spans="1:16" ht="12.75">
      <c r="A757" s="121"/>
      <c r="B757" s="36"/>
      <c r="C757" s="121"/>
      <c r="D757" s="121"/>
      <c r="E757" s="121"/>
      <c r="F757" s="121"/>
      <c r="G757" s="121"/>
      <c r="H757" s="121"/>
      <c r="I757" s="121"/>
      <c r="J757" s="121"/>
      <c r="K757" s="121"/>
      <c r="L757" s="121"/>
      <c r="M757" s="123"/>
      <c r="N757" s="18"/>
      <c r="O757" s="18"/>
      <c r="P757" s="18"/>
    </row>
    <row r="758" spans="1:16" ht="12.75">
      <c r="A758" s="121"/>
      <c r="B758" s="36"/>
      <c r="C758" s="121"/>
      <c r="D758" s="121"/>
      <c r="E758" s="121"/>
      <c r="F758" s="121"/>
      <c r="G758" s="121"/>
      <c r="H758" s="121"/>
      <c r="I758" s="121"/>
      <c r="J758" s="121"/>
      <c r="K758" s="121"/>
      <c r="L758" s="121"/>
      <c r="M758" s="123"/>
      <c r="N758" s="18"/>
      <c r="O758" s="18"/>
      <c r="P758" s="18"/>
    </row>
    <row r="759" spans="1:16" ht="12.75">
      <c r="A759" s="121"/>
      <c r="B759" s="36"/>
      <c r="C759" s="121"/>
      <c r="D759" s="121"/>
      <c r="E759" s="121"/>
      <c r="F759" s="121"/>
      <c r="G759" s="121"/>
      <c r="H759" s="121"/>
      <c r="I759" s="121"/>
      <c r="J759" s="121"/>
      <c r="K759" s="121"/>
      <c r="L759" s="121"/>
      <c r="M759" s="123"/>
      <c r="N759" s="18"/>
      <c r="O759" s="18"/>
      <c r="P759" s="18"/>
    </row>
    <row r="760" spans="1:16" ht="12.75">
      <c r="A760" s="121"/>
      <c r="B760" s="36"/>
      <c r="C760" s="121"/>
      <c r="D760" s="121"/>
      <c r="E760" s="121"/>
      <c r="F760" s="121"/>
      <c r="G760" s="121"/>
      <c r="H760" s="121"/>
      <c r="I760" s="121"/>
      <c r="J760" s="121"/>
      <c r="K760" s="121"/>
      <c r="L760" s="121"/>
      <c r="M760" s="123"/>
      <c r="N760" s="18"/>
      <c r="O760" s="18"/>
      <c r="P760" s="18"/>
    </row>
    <row r="761" spans="1:16" ht="12.75">
      <c r="A761" s="121"/>
      <c r="B761" s="36"/>
      <c r="C761" s="121"/>
      <c r="D761" s="121"/>
      <c r="E761" s="121"/>
      <c r="F761" s="121"/>
      <c r="G761" s="121"/>
      <c r="H761" s="121"/>
      <c r="I761" s="121"/>
      <c r="J761" s="121"/>
      <c r="K761" s="121"/>
      <c r="L761" s="121"/>
      <c r="M761" s="123"/>
      <c r="N761" s="18"/>
      <c r="O761" s="18"/>
      <c r="P761" s="18"/>
    </row>
    <row r="762" spans="1:16" ht="12.75">
      <c r="A762" s="121"/>
      <c r="B762" s="36"/>
      <c r="C762" s="121"/>
      <c r="D762" s="121"/>
      <c r="E762" s="121"/>
      <c r="F762" s="121"/>
      <c r="G762" s="121"/>
      <c r="H762" s="121"/>
      <c r="I762" s="121"/>
      <c r="J762" s="121"/>
      <c r="K762" s="121"/>
      <c r="L762" s="121"/>
      <c r="M762" s="123"/>
      <c r="N762" s="18"/>
      <c r="O762" s="18"/>
      <c r="P762" s="18"/>
    </row>
    <row r="763" spans="1:16" ht="12.75">
      <c r="A763" s="121"/>
      <c r="B763" s="36"/>
      <c r="C763" s="121"/>
      <c r="D763" s="121"/>
      <c r="E763" s="121"/>
      <c r="F763" s="121"/>
      <c r="G763" s="121"/>
      <c r="H763" s="121"/>
      <c r="I763" s="121"/>
      <c r="J763" s="121"/>
      <c r="K763" s="121"/>
      <c r="L763" s="121"/>
      <c r="M763" s="123"/>
      <c r="N763" s="18"/>
      <c r="O763" s="18"/>
      <c r="P763" s="18"/>
    </row>
    <row r="764" spans="1:16" ht="12.75">
      <c r="A764" s="121"/>
      <c r="B764" s="36"/>
      <c r="C764" s="121"/>
      <c r="D764" s="121"/>
      <c r="E764" s="121"/>
      <c r="F764" s="121"/>
      <c r="G764" s="121"/>
      <c r="H764" s="121"/>
      <c r="I764" s="121"/>
      <c r="J764" s="121"/>
      <c r="K764" s="121"/>
      <c r="L764" s="121"/>
      <c r="M764" s="123"/>
      <c r="N764" s="18"/>
      <c r="O764" s="18"/>
      <c r="P764" s="18"/>
    </row>
    <row r="765" spans="1:16" ht="12.75">
      <c r="A765" s="121"/>
      <c r="B765" s="36"/>
      <c r="C765" s="121"/>
      <c r="D765" s="121"/>
      <c r="E765" s="121"/>
      <c r="F765" s="121"/>
      <c r="G765" s="121"/>
      <c r="H765" s="121"/>
      <c r="I765" s="121"/>
      <c r="J765" s="121"/>
      <c r="K765" s="121"/>
      <c r="L765" s="121"/>
      <c r="M765" s="123"/>
      <c r="N765" s="18"/>
      <c r="O765" s="18"/>
      <c r="P765" s="18"/>
    </row>
    <row r="766" spans="1:16" ht="12.75">
      <c r="A766" s="121"/>
      <c r="B766" s="36"/>
      <c r="C766" s="121"/>
      <c r="D766" s="121"/>
      <c r="E766" s="121"/>
      <c r="F766" s="121"/>
      <c r="G766" s="121"/>
      <c r="H766" s="121"/>
      <c r="I766" s="121"/>
      <c r="J766" s="121"/>
      <c r="K766" s="121"/>
      <c r="L766" s="121"/>
      <c r="M766" s="123"/>
      <c r="N766" s="18"/>
      <c r="O766" s="18"/>
      <c r="P766" s="18"/>
    </row>
    <row r="767" spans="1:16" ht="12.75">
      <c r="A767" s="121"/>
      <c r="B767" s="36"/>
      <c r="C767" s="121"/>
      <c r="D767" s="121"/>
      <c r="E767" s="121"/>
      <c r="F767" s="121"/>
      <c r="G767" s="121"/>
      <c r="H767" s="121"/>
      <c r="I767" s="121"/>
      <c r="J767" s="121"/>
      <c r="K767" s="121"/>
      <c r="L767" s="121"/>
      <c r="M767" s="123"/>
      <c r="N767" s="18"/>
      <c r="O767" s="18"/>
      <c r="P767" s="18"/>
    </row>
    <row r="768" spans="1:16" ht="12.75">
      <c r="A768" s="121"/>
      <c r="B768" s="36"/>
      <c r="C768" s="121"/>
      <c r="D768" s="121"/>
      <c r="E768" s="121"/>
      <c r="F768" s="121"/>
      <c r="G768" s="121"/>
      <c r="H768" s="121"/>
      <c r="I768" s="121"/>
      <c r="J768" s="121"/>
      <c r="K768" s="121"/>
      <c r="L768" s="121"/>
      <c r="M768" s="123"/>
      <c r="N768" s="18"/>
      <c r="O768" s="18"/>
      <c r="P768" s="18"/>
    </row>
    <row r="769" spans="1:16" ht="12.75">
      <c r="A769" s="121"/>
      <c r="B769" s="36"/>
      <c r="C769" s="121"/>
      <c r="D769" s="121"/>
      <c r="E769" s="121"/>
      <c r="F769" s="121"/>
      <c r="G769" s="121"/>
      <c r="H769" s="121"/>
      <c r="I769" s="121"/>
      <c r="J769" s="121"/>
      <c r="K769" s="121"/>
      <c r="L769" s="121"/>
      <c r="M769" s="123"/>
      <c r="N769" s="18"/>
      <c r="O769" s="18"/>
      <c r="P769" s="18"/>
    </row>
    <row r="770" spans="1:16" ht="12.75">
      <c r="A770" s="121"/>
      <c r="B770" s="36"/>
      <c r="C770" s="121"/>
      <c r="D770" s="121"/>
      <c r="E770" s="121"/>
      <c r="F770" s="121"/>
      <c r="G770" s="121"/>
      <c r="H770" s="121"/>
      <c r="I770" s="121"/>
      <c r="J770" s="121"/>
      <c r="K770" s="121"/>
      <c r="L770" s="121"/>
      <c r="M770" s="123"/>
      <c r="N770" s="18"/>
      <c r="O770" s="18"/>
      <c r="P770" s="18"/>
    </row>
    <row r="771" spans="1:16" ht="12.75">
      <c r="A771" s="121"/>
      <c r="B771" s="36"/>
      <c r="C771" s="121"/>
      <c r="D771" s="121"/>
      <c r="E771" s="121"/>
      <c r="F771" s="121"/>
      <c r="G771" s="121"/>
      <c r="H771" s="121"/>
      <c r="I771" s="121"/>
      <c r="J771" s="121"/>
      <c r="K771" s="121"/>
      <c r="L771" s="121"/>
      <c r="M771" s="123"/>
      <c r="N771" s="18"/>
      <c r="O771" s="18"/>
      <c r="P771" s="18"/>
    </row>
    <row r="772" spans="1:16" ht="12.75">
      <c r="A772" s="121"/>
      <c r="B772" s="36"/>
      <c r="C772" s="121"/>
      <c r="D772" s="121"/>
      <c r="E772" s="121"/>
      <c r="F772" s="121"/>
      <c r="G772" s="121"/>
      <c r="H772" s="121"/>
      <c r="I772" s="121"/>
      <c r="J772" s="121"/>
      <c r="K772" s="121"/>
      <c r="L772" s="121"/>
      <c r="M772" s="123"/>
      <c r="N772" s="18"/>
      <c r="O772" s="18"/>
      <c r="P772" s="18"/>
    </row>
    <row r="773" spans="1:16" ht="12.75">
      <c r="A773" s="121"/>
      <c r="B773" s="36"/>
      <c r="C773" s="121"/>
      <c r="D773" s="121"/>
      <c r="E773" s="121"/>
      <c r="F773" s="121"/>
      <c r="G773" s="121"/>
      <c r="H773" s="121"/>
      <c r="I773" s="121"/>
      <c r="J773" s="121"/>
      <c r="K773" s="121"/>
      <c r="L773" s="121"/>
      <c r="M773" s="123"/>
      <c r="N773" s="18"/>
      <c r="O773" s="18"/>
      <c r="P773" s="18"/>
    </row>
    <row r="774" spans="1:16" ht="12.75">
      <c r="A774" s="121"/>
      <c r="B774" s="36"/>
      <c r="C774" s="121"/>
      <c r="D774" s="121"/>
      <c r="E774" s="121"/>
      <c r="F774" s="121"/>
      <c r="G774" s="121"/>
      <c r="H774" s="121"/>
      <c r="I774" s="121"/>
      <c r="J774" s="121"/>
      <c r="K774" s="121"/>
      <c r="L774" s="121"/>
      <c r="M774" s="123"/>
      <c r="N774" s="18"/>
      <c r="O774" s="18"/>
      <c r="P774" s="18"/>
    </row>
    <row r="775" spans="1:16" ht="12.75">
      <c r="A775" s="121"/>
      <c r="B775" s="36"/>
      <c r="C775" s="121"/>
      <c r="D775" s="121"/>
      <c r="E775" s="121"/>
      <c r="F775" s="121"/>
      <c r="G775" s="121"/>
      <c r="H775" s="121"/>
      <c r="I775" s="121"/>
      <c r="J775" s="121"/>
      <c r="K775" s="121"/>
      <c r="L775" s="121"/>
      <c r="M775" s="123"/>
      <c r="N775" s="18"/>
      <c r="O775" s="18"/>
      <c r="P775" s="18"/>
    </row>
    <row r="776" spans="1:16" ht="12.75">
      <c r="A776" s="121"/>
      <c r="B776" s="36"/>
      <c r="C776" s="121"/>
      <c r="D776" s="121"/>
      <c r="E776" s="121"/>
      <c r="F776" s="121"/>
      <c r="G776" s="121"/>
      <c r="H776" s="121"/>
      <c r="I776" s="121"/>
      <c r="J776" s="121"/>
      <c r="K776" s="121"/>
      <c r="L776" s="121"/>
      <c r="M776" s="123"/>
      <c r="N776" s="18"/>
      <c r="O776" s="18"/>
      <c r="P776" s="18"/>
    </row>
    <row r="777" spans="1:16" ht="12.75">
      <c r="A777" s="121"/>
      <c r="B777" s="36"/>
      <c r="C777" s="121"/>
      <c r="D777" s="121"/>
      <c r="E777" s="121"/>
      <c r="F777" s="121"/>
      <c r="G777" s="121"/>
      <c r="H777" s="121"/>
      <c r="I777" s="121"/>
      <c r="J777" s="121"/>
      <c r="K777" s="121"/>
      <c r="L777" s="121"/>
      <c r="M777" s="123"/>
      <c r="N777" s="18"/>
      <c r="O777" s="18"/>
      <c r="P777" s="18"/>
    </row>
    <row r="778" spans="1:16" ht="12.75">
      <c r="A778" s="121"/>
      <c r="B778" s="36"/>
      <c r="C778" s="121"/>
      <c r="D778" s="121"/>
      <c r="E778" s="121"/>
      <c r="F778" s="121"/>
      <c r="G778" s="121"/>
      <c r="H778" s="121"/>
      <c r="I778" s="121"/>
      <c r="J778" s="121"/>
      <c r="K778" s="121"/>
      <c r="L778" s="121"/>
      <c r="M778" s="123"/>
      <c r="N778" s="18"/>
      <c r="O778" s="18"/>
      <c r="P778" s="18"/>
    </row>
    <row r="779" spans="1:16" ht="12.75">
      <c r="A779" s="121"/>
      <c r="B779" s="36"/>
      <c r="C779" s="121"/>
      <c r="D779" s="121"/>
      <c r="E779" s="121"/>
      <c r="F779" s="121"/>
      <c r="G779" s="121"/>
      <c r="H779" s="121"/>
      <c r="I779" s="121"/>
      <c r="J779" s="121"/>
      <c r="K779" s="121"/>
      <c r="L779" s="121"/>
      <c r="M779" s="123"/>
      <c r="N779" s="18"/>
      <c r="O779" s="18"/>
      <c r="P779" s="18"/>
    </row>
    <row r="780" spans="1:16" ht="12.75">
      <c r="A780" s="121"/>
      <c r="B780" s="36"/>
      <c r="C780" s="121"/>
      <c r="D780" s="121"/>
      <c r="E780" s="121"/>
      <c r="F780" s="121"/>
      <c r="G780" s="121"/>
      <c r="H780" s="121"/>
      <c r="I780" s="121"/>
      <c r="J780" s="121"/>
      <c r="K780" s="121"/>
      <c r="L780" s="121"/>
      <c r="M780" s="123"/>
      <c r="N780" s="18"/>
      <c r="O780" s="18"/>
      <c r="P780" s="18"/>
    </row>
    <row r="781" spans="1:16" ht="12.75">
      <c r="A781" s="121"/>
      <c r="B781" s="36"/>
      <c r="C781" s="121"/>
      <c r="D781" s="121"/>
      <c r="E781" s="121"/>
      <c r="F781" s="121"/>
      <c r="G781" s="121"/>
      <c r="H781" s="121"/>
      <c r="I781" s="121"/>
      <c r="J781" s="121"/>
      <c r="K781" s="121"/>
      <c r="L781" s="121"/>
      <c r="M781" s="123"/>
      <c r="N781" s="18"/>
      <c r="O781" s="18"/>
      <c r="P781" s="18"/>
    </row>
    <row r="782" spans="1:16" ht="12.75">
      <c r="A782" s="121"/>
      <c r="B782" s="36"/>
      <c r="C782" s="121"/>
      <c r="D782" s="121"/>
      <c r="E782" s="121"/>
      <c r="F782" s="121"/>
      <c r="G782" s="121"/>
      <c r="H782" s="121"/>
      <c r="I782" s="121"/>
      <c r="J782" s="121"/>
      <c r="K782" s="121"/>
      <c r="L782" s="121"/>
      <c r="M782" s="123"/>
      <c r="N782" s="18"/>
      <c r="O782" s="18"/>
      <c r="P782" s="18"/>
    </row>
    <row r="783" spans="1:16" ht="12.75">
      <c r="A783" s="121"/>
      <c r="B783" s="36"/>
      <c r="C783" s="121"/>
      <c r="D783" s="121"/>
      <c r="E783" s="121"/>
      <c r="F783" s="121"/>
      <c r="G783" s="121"/>
      <c r="H783" s="121"/>
      <c r="I783" s="121"/>
      <c r="J783" s="121"/>
      <c r="K783" s="121"/>
      <c r="L783" s="121"/>
      <c r="M783" s="123"/>
      <c r="N783" s="18"/>
      <c r="O783" s="18"/>
      <c r="P783" s="18"/>
    </row>
    <row r="784" spans="1:16" ht="12.75">
      <c r="A784" s="121"/>
      <c r="B784" s="36"/>
      <c r="C784" s="121"/>
      <c r="D784" s="121"/>
      <c r="E784" s="121"/>
      <c r="F784" s="121"/>
      <c r="G784" s="121"/>
      <c r="H784" s="121"/>
      <c r="I784" s="121"/>
      <c r="J784" s="121"/>
      <c r="K784" s="121"/>
      <c r="L784" s="121"/>
      <c r="M784" s="123"/>
      <c r="N784" s="18"/>
      <c r="O784" s="18"/>
      <c r="P784" s="18"/>
    </row>
    <row r="785" spans="1:16" ht="12.75">
      <c r="A785" s="121"/>
      <c r="B785" s="36"/>
      <c r="C785" s="121"/>
      <c r="D785" s="121"/>
      <c r="E785" s="121"/>
      <c r="F785" s="121"/>
      <c r="G785" s="121"/>
      <c r="H785" s="121"/>
      <c r="I785" s="121"/>
      <c r="J785" s="121"/>
      <c r="K785" s="121"/>
      <c r="L785" s="121"/>
      <c r="M785" s="123"/>
      <c r="N785" s="18"/>
      <c r="O785" s="18"/>
      <c r="P785" s="18"/>
    </row>
    <row r="786" spans="1:16" ht="12.75">
      <c r="A786" s="121"/>
      <c r="B786" s="36"/>
      <c r="C786" s="121"/>
      <c r="D786" s="121"/>
      <c r="E786" s="121"/>
      <c r="F786" s="121"/>
      <c r="G786" s="121"/>
      <c r="H786" s="121"/>
      <c r="I786" s="121"/>
      <c r="J786" s="121"/>
      <c r="K786" s="121"/>
      <c r="L786" s="121"/>
      <c r="M786" s="123"/>
      <c r="N786" s="18"/>
      <c r="O786" s="18"/>
      <c r="P786" s="18"/>
    </row>
    <row r="787" spans="1:16" ht="12.75">
      <c r="A787" s="121"/>
      <c r="B787" s="36"/>
      <c r="C787" s="121"/>
      <c r="D787" s="121"/>
      <c r="E787" s="121"/>
      <c r="F787" s="121"/>
      <c r="G787" s="121"/>
      <c r="H787" s="121"/>
      <c r="I787" s="121"/>
      <c r="J787" s="121"/>
      <c r="K787" s="121"/>
      <c r="L787" s="121"/>
      <c r="M787" s="123"/>
      <c r="N787" s="18"/>
      <c r="O787" s="18"/>
      <c r="P787" s="18"/>
    </row>
    <row r="788" spans="1:16" ht="12.75">
      <c r="A788" s="121"/>
      <c r="B788" s="36"/>
      <c r="C788" s="121"/>
      <c r="D788" s="121"/>
      <c r="E788" s="121"/>
      <c r="F788" s="121"/>
      <c r="G788" s="121"/>
      <c r="H788" s="121"/>
      <c r="I788" s="121"/>
      <c r="J788" s="121"/>
      <c r="K788" s="121"/>
      <c r="L788" s="121"/>
      <c r="M788" s="123"/>
      <c r="N788" s="18"/>
      <c r="O788" s="18"/>
      <c r="P788" s="18"/>
    </row>
    <row r="789" spans="1:16" ht="12.75">
      <c r="A789" s="121"/>
      <c r="B789" s="36"/>
      <c r="C789" s="121"/>
      <c r="D789" s="121"/>
      <c r="E789" s="121"/>
      <c r="F789" s="121"/>
      <c r="G789" s="121"/>
      <c r="H789" s="121"/>
      <c r="I789" s="121"/>
      <c r="J789" s="121"/>
      <c r="K789" s="121"/>
      <c r="L789" s="121"/>
      <c r="M789" s="123"/>
      <c r="N789" s="18"/>
      <c r="O789" s="18"/>
      <c r="P789" s="18"/>
    </row>
    <row r="790" spans="1:16" ht="12.75">
      <c r="A790" s="121"/>
      <c r="B790" s="36"/>
      <c r="C790" s="121"/>
      <c r="D790" s="121"/>
      <c r="E790" s="121"/>
      <c r="F790" s="121"/>
      <c r="G790" s="121"/>
      <c r="H790" s="121"/>
      <c r="I790" s="121"/>
      <c r="J790" s="121"/>
      <c r="K790" s="121"/>
      <c r="L790" s="121"/>
      <c r="M790" s="123"/>
      <c r="N790" s="18"/>
      <c r="O790" s="18"/>
      <c r="P790" s="18"/>
    </row>
    <row r="791" spans="1:16" ht="12.75">
      <c r="A791" s="121"/>
      <c r="B791" s="36"/>
      <c r="C791" s="121"/>
      <c r="D791" s="121"/>
      <c r="E791" s="121"/>
      <c r="F791" s="121"/>
      <c r="G791" s="121"/>
      <c r="H791" s="121"/>
      <c r="I791" s="121"/>
      <c r="J791" s="121"/>
      <c r="K791" s="121"/>
      <c r="L791" s="121"/>
      <c r="M791" s="123"/>
      <c r="N791" s="18"/>
      <c r="O791" s="18"/>
      <c r="P791" s="18"/>
    </row>
    <row r="792" spans="1:16" ht="12.75">
      <c r="A792" s="121"/>
      <c r="B792" s="36"/>
      <c r="C792" s="121"/>
      <c r="D792" s="121"/>
      <c r="E792" s="121"/>
      <c r="F792" s="121"/>
      <c r="G792" s="121"/>
      <c r="H792" s="121"/>
      <c r="I792" s="121"/>
      <c r="J792" s="121"/>
      <c r="K792" s="121"/>
      <c r="L792" s="121"/>
      <c r="M792" s="123"/>
      <c r="N792" s="18"/>
      <c r="O792" s="18"/>
      <c r="P792" s="18"/>
    </row>
    <row r="793" spans="1:16" ht="12.75">
      <c r="A793" s="121"/>
      <c r="B793" s="36"/>
      <c r="C793" s="121"/>
      <c r="D793" s="121"/>
      <c r="E793" s="121"/>
      <c r="F793" s="121"/>
      <c r="G793" s="121"/>
      <c r="H793" s="121"/>
      <c r="I793" s="121"/>
      <c r="J793" s="121"/>
      <c r="K793" s="121"/>
      <c r="L793" s="121"/>
      <c r="M793" s="123"/>
      <c r="N793" s="18"/>
      <c r="O793" s="18"/>
      <c r="P793" s="18"/>
    </row>
    <row r="794" spans="1:16" ht="12.75">
      <c r="A794" s="121"/>
      <c r="B794" s="36"/>
      <c r="C794" s="121"/>
      <c r="D794" s="121"/>
      <c r="E794" s="121"/>
      <c r="F794" s="121"/>
      <c r="G794" s="121"/>
      <c r="H794" s="121"/>
      <c r="I794" s="121"/>
      <c r="J794" s="121"/>
      <c r="K794" s="121"/>
      <c r="L794" s="121"/>
      <c r="M794" s="123"/>
      <c r="N794" s="18"/>
      <c r="O794" s="18"/>
      <c r="P794" s="18"/>
    </row>
    <row r="795" spans="1:16" ht="12.75">
      <c r="A795" s="121"/>
      <c r="B795" s="36"/>
      <c r="C795" s="121"/>
      <c r="D795" s="121"/>
      <c r="E795" s="121"/>
      <c r="F795" s="121"/>
      <c r="G795" s="121"/>
      <c r="H795" s="121"/>
      <c r="I795" s="121"/>
      <c r="J795" s="121"/>
      <c r="K795" s="121"/>
      <c r="L795" s="121"/>
      <c r="M795" s="123"/>
      <c r="N795" s="18"/>
      <c r="O795" s="18"/>
      <c r="P795" s="18"/>
    </row>
    <row r="796" spans="1:16" ht="12.75">
      <c r="A796" s="121"/>
      <c r="B796" s="36"/>
      <c r="C796" s="121"/>
      <c r="D796" s="121"/>
      <c r="E796" s="121"/>
      <c r="F796" s="121"/>
      <c r="G796" s="121"/>
      <c r="H796" s="121"/>
      <c r="I796" s="121"/>
      <c r="J796" s="121"/>
      <c r="K796" s="121"/>
      <c r="L796" s="121"/>
      <c r="M796" s="123"/>
      <c r="N796" s="18"/>
      <c r="O796" s="18"/>
      <c r="P796" s="18"/>
    </row>
    <row r="797" spans="1:16" ht="12.75">
      <c r="A797" s="121"/>
      <c r="B797" s="36"/>
      <c r="C797" s="121"/>
      <c r="D797" s="121"/>
      <c r="E797" s="121"/>
      <c r="F797" s="121"/>
      <c r="G797" s="121"/>
      <c r="H797" s="121"/>
      <c r="I797" s="121"/>
      <c r="J797" s="121"/>
      <c r="K797" s="121"/>
      <c r="L797" s="121"/>
      <c r="M797" s="123"/>
      <c r="N797" s="18"/>
      <c r="O797" s="18"/>
      <c r="P797" s="18"/>
    </row>
    <row r="798" spans="1:16" ht="12.75">
      <c r="A798" s="121"/>
      <c r="B798" s="36"/>
      <c r="C798" s="121"/>
      <c r="D798" s="121"/>
      <c r="E798" s="121"/>
      <c r="F798" s="121"/>
      <c r="G798" s="121"/>
      <c r="H798" s="121"/>
      <c r="I798" s="121"/>
      <c r="J798" s="121"/>
      <c r="K798" s="121"/>
      <c r="L798" s="121"/>
      <c r="M798" s="123"/>
      <c r="N798" s="18"/>
      <c r="O798" s="18"/>
      <c r="P798" s="18"/>
    </row>
    <row r="799" spans="1:16" ht="12.75">
      <c r="A799" s="121"/>
      <c r="B799" s="36"/>
      <c r="C799" s="121"/>
      <c r="D799" s="121"/>
      <c r="E799" s="121"/>
      <c r="F799" s="121"/>
      <c r="G799" s="121"/>
      <c r="H799" s="121"/>
      <c r="I799" s="121"/>
      <c r="J799" s="121"/>
      <c r="K799" s="121"/>
      <c r="L799" s="121"/>
      <c r="M799" s="123"/>
      <c r="N799" s="18"/>
      <c r="O799" s="18"/>
      <c r="P799" s="18"/>
    </row>
    <row r="800" spans="1:16" ht="12.75">
      <c r="A800" s="121"/>
      <c r="B800" s="36"/>
      <c r="C800" s="121"/>
      <c r="D800" s="121"/>
      <c r="E800" s="121"/>
      <c r="F800" s="121"/>
      <c r="G800" s="121"/>
      <c r="H800" s="121"/>
      <c r="I800" s="121"/>
      <c r="J800" s="121"/>
      <c r="K800" s="121"/>
      <c r="L800" s="121"/>
      <c r="M800" s="123"/>
      <c r="N800" s="18"/>
      <c r="O800" s="18"/>
      <c r="P800" s="18"/>
    </row>
    <row r="801" spans="1:16" ht="12.75">
      <c r="A801" s="121"/>
      <c r="B801" s="36"/>
      <c r="C801" s="121"/>
      <c r="D801" s="121"/>
      <c r="E801" s="121"/>
      <c r="F801" s="121"/>
      <c r="G801" s="121"/>
      <c r="H801" s="121"/>
      <c r="I801" s="121"/>
      <c r="J801" s="121"/>
      <c r="K801" s="121"/>
      <c r="L801" s="121"/>
      <c r="M801" s="123"/>
      <c r="N801" s="18"/>
      <c r="O801" s="18"/>
      <c r="P801" s="18"/>
    </row>
    <row r="802" spans="1:16" ht="12.75">
      <c r="A802" s="121"/>
      <c r="B802" s="36"/>
      <c r="C802" s="121"/>
      <c r="D802" s="121"/>
      <c r="E802" s="121"/>
      <c r="F802" s="121"/>
      <c r="G802" s="121"/>
      <c r="H802" s="121"/>
      <c r="I802" s="121"/>
      <c r="J802" s="121"/>
      <c r="K802" s="121"/>
      <c r="L802" s="121"/>
      <c r="M802" s="123"/>
      <c r="N802" s="18"/>
      <c r="O802" s="18"/>
      <c r="P802" s="18"/>
    </row>
    <row r="803" spans="1:16" ht="12.75">
      <c r="A803" s="121"/>
      <c r="B803" s="36"/>
      <c r="C803" s="121"/>
      <c r="D803" s="121"/>
      <c r="E803" s="121"/>
      <c r="F803" s="121"/>
      <c r="G803" s="121"/>
      <c r="H803" s="121"/>
      <c r="I803" s="121"/>
      <c r="J803" s="121"/>
      <c r="K803" s="121"/>
      <c r="L803" s="121"/>
      <c r="M803" s="123"/>
      <c r="N803" s="18"/>
      <c r="O803" s="18"/>
      <c r="P803" s="18"/>
    </row>
    <row r="804" spans="1:16" ht="12.75">
      <c r="A804" s="121"/>
      <c r="B804" s="36"/>
      <c r="C804" s="121"/>
      <c r="D804" s="121"/>
      <c r="E804" s="121"/>
      <c r="F804" s="121"/>
      <c r="G804" s="121"/>
      <c r="H804" s="121"/>
      <c r="I804" s="121"/>
      <c r="J804" s="121"/>
      <c r="K804" s="121"/>
      <c r="L804" s="121"/>
      <c r="M804" s="123"/>
      <c r="N804" s="18"/>
      <c r="O804" s="18"/>
      <c r="P804" s="18"/>
    </row>
    <row r="805" spans="1:16" ht="12.75">
      <c r="A805" s="121"/>
      <c r="B805" s="36"/>
      <c r="C805" s="121"/>
      <c r="D805" s="121"/>
      <c r="E805" s="121"/>
      <c r="F805" s="121"/>
      <c r="G805" s="121"/>
      <c r="H805" s="121"/>
      <c r="I805" s="121"/>
      <c r="J805" s="121"/>
      <c r="K805" s="121"/>
      <c r="L805" s="121"/>
      <c r="M805" s="123"/>
      <c r="N805" s="18"/>
      <c r="O805" s="18"/>
      <c r="P805" s="18"/>
    </row>
    <row r="806" spans="1:16" ht="12.75">
      <c r="A806" s="121"/>
      <c r="B806" s="36"/>
      <c r="C806" s="121"/>
      <c r="D806" s="121"/>
      <c r="E806" s="121"/>
      <c r="F806" s="121"/>
      <c r="G806" s="121"/>
      <c r="H806" s="121"/>
      <c r="I806" s="121"/>
      <c r="J806" s="121"/>
      <c r="K806" s="121"/>
      <c r="L806" s="121"/>
      <c r="M806" s="123"/>
      <c r="N806" s="18"/>
      <c r="O806" s="18"/>
      <c r="P806" s="18"/>
    </row>
    <row r="807" spans="1:16" ht="12.75">
      <c r="A807" s="121"/>
      <c r="B807" s="36"/>
      <c r="C807" s="121"/>
      <c r="D807" s="121"/>
      <c r="E807" s="121"/>
      <c r="F807" s="121"/>
      <c r="G807" s="121"/>
      <c r="H807" s="121"/>
      <c r="I807" s="121"/>
      <c r="J807" s="121"/>
      <c r="K807" s="121"/>
      <c r="L807" s="121"/>
      <c r="M807" s="123"/>
      <c r="N807" s="18"/>
      <c r="O807" s="18"/>
      <c r="P807" s="18"/>
    </row>
    <row r="808" spans="1:16" ht="12.75">
      <c r="A808" s="121"/>
      <c r="B808" s="36"/>
      <c r="C808" s="121"/>
      <c r="D808" s="121"/>
      <c r="E808" s="121"/>
      <c r="F808" s="121"/>
      <c r="G808" s="121"/>
      <c r="H808" s="121"/>
      <c r="I808" s="121"/>
      <c r="J808" s="121"/>
      <c r="K808" s="121"/>
      <c r="L808" s="121"/>
      <c r="M808" s="123"/>
      <c r="N808" s="18"/>
      <c r="O808" s="18"/>
      <c r="P808" s="18"/>
    </row>
    <row r="809" spans="1:16" ht="12.75">
      <c r="A809" s="121"/>
      <c r="B809" s="36"/>
      <c r="C809" s="121"/>
      <c r="D809" s="121"/>
      <c r="E809" s="121"/>
      <c r="F809" s="121"/>
      <c r="G809" s="121"/>
      <c r="H809" s="121"/>
      <c r="I809" s="121"/>
      <c r="J809" s="121"/>
      <c r="K809" s="121"/>
      <c r="L809" s="121"/>
      <c r="M809" s="123"/>
      <c r="N809" s="18"/>
      <c r="O809" s="18"/>
      <c r="P809" s="18"/>
    </row>
    <row r="810" spans="1:16" ht="12.75">
      <c r="A810" s="121"/>
      <c r="B810" s="36"/>
      <c r="C810" s="121"/>
      <c r="D810" s="121"/>
      <c r="E810" s="121"/>
      <c r="F810" s="121"/>
      <c r="G810" s="121"/>
      <c r="H810" s="121"/>
      <c r="I810" s="121"/>
      <c r="J810" s="121"/>
      <c r="K810" s="121"/>
      <c r="L810" s="121"/>
      <c r="M810" s="123"/>
      <c r="N810" s="18"/>
      <c r="O810" s="18"/>
      <c r="P810" s="18"/>
    </row>
    <row r="811" spans="1:16" ht="12.75">
      <c r="A811" s="121"/>
      <c r="B811" s="36"/>
      <c r="C811" s="121"/>
      <c r="D811" s="121"/>
      <c r="E811" s="121"/>
      <c r="F811" s="121"/>
      <c r="G811" s="121"/>
      <c r="H811" s="121"/>
      <c r="I811" s="121"/>
      <c r="J811" s="121"/>
      <c r="K811" s="121"/>
      <c r="L811" s="121"/>
      <c r="M811" s="123"/>
      <c r="N811" s="18"/>
      <c r="O811" s="18"/>
      <c r="P811" s="18"/>
    </row>
    <row r="812" spans="1:16" ht="12.75">
      <c r="A812" s="121"/>
      <c r="B812" s="36"/>
      <c r="C812" s="121"/>
      <c r="D812" s="121"/>
      <c r="E812" s="121"/>
      <c r="F812" s="121"/>
      <c r="G812" s="121"/>
      <c r="H812" s="121"/>
      <c r="I812" s="121"/>
      <c r="J812" s="121"/>
      <c r="K812" s="121"/>
      <c r="L812" s="121"/>
      <c r="M812" s="123"/>
      <c r="N812" s="18"/>
      <c r="O812" s="18"/>
      <c r="P812" s="18"/>
    </row>
    <row r="813" spans="1:16" ht="12.75">
      <c r="A813" s="121"/>
      <c r="B813" s="36"/>
      <c r="C813" s="121"/>
      <c r="D813" s="121"/>
      <c r="E813" s="121"/>
      <c r="F813" s="121"/>
      <c r="G813" s="121"/>
      <c r="H813" s="121"/>
      <c r="I813" s="121"/>
      <c r="J813" s="121"/>
      <c r="K813" s="121"/>
      <c r="L813" s="121"/>
      <c r="M813" s="123"/>
      <c r="N813" s="18"/>
      <c r="O813" s="18"/>
      <c r="P813" s="18"/>
    </row>
    <row r="814" spans="1:16" ht="12.75">
      <c r="A814" s="121"/>
      <c r="B814" s="36"/>
      <c r="C814" s="121"/>
      <c r="D814" s="121"/>
      <c r="E814" s="121"/>
      <c r="F814" s="121"/>
      <c r="G814" s="121"/>
      <c r="H814" s="121"/>
      <c r="I814" s="121"/>
      <c r="J814" s="121"/>
      <c r="K814" s="121"/>
      <c r="L814" s="121"/>
      <c r="M814" s="123"/>
      <c r="N814" s="18"/>
      <c r="O814" s="18"/>
      <c r="P814" s="18"/>
    </row>
    <row r="815" spans="1:16" ht="12.75">
      <c r="A815" s="121"/>
      <c r="B815" s="36"/>
      <c r="C815" s="121"/>
      <c r="D815" s="121"/>
      <c r="E815" s="121"/>
      <c r="F815" s="121"/>
      <c r="G815" s="121"/>
      <c r="H815" s="121"/>
      <c r="I815" s="121"/>
      <c r="J815" s="121"/>
      <c r="K815" s="121"/>
      <c r="L815" s="121"/>
      <c r="M815" s="123"/>
      <c r="N815" s="18"/>
      <c r="O815" s="18"/>
      <c r="P815" s="18"/>
    </row>
    <row r="816" spans="1:16" ht="12.75">
      <c r="A816" s="121"/>
      <c r="B816" s="36"/>
      <c r="C816" s="121"/>
      <c r="D816" s="121"/>
      <c r="E816" s="121"/>
      <c r="F816" s="121"/>
      <c r="G816" s="121"/>
      <c r="H816" s="121"/>
      <c r="I816" s="121"/>
      <c r="J816" s="121"/>
      <c r="K816" s="121"/>
      <c r="L816" s="121"/>
      <c r="M816" s="123"/>
      <c r="N816" s="18"/>
      <c r="O816" s="18"/>
      <c r="P816" s="18"/>
    </row>
    <row r="817" spans="1:16" ht="12.75">
      <c r="A817" s="121"/>
      <c r="B817" s="36"/>
      <c r="C817" s="121"/>
      <c r="D817" s="121"/>
      <c r="E817" s="121"/>
      <c r="F817" s="121"/>
      <c r="G817" s="121"/>
      <c r="H817" s="121"/>
      <c r="I817" s="121"/>
      <c r="J817" s="121"/>
      <c r="K817" s="121"/>
      <c r="L817" s="121"/>
      <c r="M817" s="123"/>
      <c r="N817" s="18"/>
      <c r="O817" s="18"/>
      <c r="P817" s="18"/>
    </row>
    <row r="818" spans="1:16" ht="12.75">
      <c r="A818" s="121"/>
      <c r="B818" s="36"/>
      <c r="C818" s="121"/>
      <c r="D818" s="121"/>
      <c r="E818" s="121"/>
      <c r="F818" s="121"/>
      <c r="G818" s="121"/>
      <c r="H818" s="121"/>
      <c r="I818" s="121"/>
      <c r="J818" s="121"/>
      <c r="K818" s="121"/>
      <c r="L818" s="121"/>
      <c r="M818" s="123"/>
      <c r="N818" s="18"/>
      <c r="O818" s="18"/>
      <c r="P818" s="18"/>
    </row>
    <row r="819" spans="1:16" ht="12.75">
      <c r="A819" s="121"/>
      <c r="B819" s="36"/>
      <c r="C819" s="121"/>
      <c r="D819" s="121"/>
      <c r="E819" s="121"/>
      <c r="F819" s="121"/>
      <c r="G819" s="121"/>
      <c r="H819" s="121"/>
      <c r="I819" s="121"/>
      <c r="J819" s="121"/>
      <c r="K819" s="121"/>
      <c r="L819" s="121"/>
      <c r="M819" s="123"/>
      <c r="N819" s="18"/>
      <c r="O819" s="18"/>
      <c r="P819" s="18"/>
    </row>
    <row r="820" spans="1:16" ht="12.75">
      <c r="A820" s="121"/>
      <c r="B820" s="36"/>
      <c r="C820" s="121"/>
      <c r="D820" s="121"/>
      <c r="E820" s="121"/>
      <c r="F820" s="121"/>
      <c r="G820" s="121"/>
      <c r="H820" s="121"/>
      <c r="I820" s="121"/>
      <c r="J820" s="121"/>
      <c r="K820" s="121"/>
      <c r="L820" s="121"/>
      <c r="M820" s="123"/>
      <c r="N820" s="18"/>
      <c r="O820" s="18"/>
      <c r="P820" s="18"/>
    </row>
    <row r="821" spans="1:16" ht="12.75">
      <c r="A821" s="121"/>
      <c r="B821" s="36"/>
      <c r="C821" s="121"/>
      <c r="D821" s="121"/>
      <c r="E821" s="121"/>
      <c r="F821" s="121"/>
      <c r="G821" s="121"/>
      <c r="H821" s="121"/>
      <c r="I821" s="121"/>
      <c r="J821" s="121"/>
      <c r="K821" s="121"/>
      <c r="L821" s="121"/>
      <c r="M821" s="123"/>
      <c r="N821" s="18"/>
      <c r="O821" s="18"/>
      <c r="P821" s="18"/>
    </row>
    <row r="822" spans="1:16" ht="12.75">
      <c r="A822" s="121"/>
      <c r="B822" s="36"/>
      <c r="C822" s="121"/>
      <c r="D822" s="121"/>
      <c r="E822" s="121"/>
      <c r="F822" s="121"/>
      <c r="G822" s="121"/>
      <c r="H822" s="121"/>
      <c r="I822" s="121"/>
      <c r="J822" s="121"/>
      <c r="K822" s="121"/>
      <c r="L822" s="121"/>
      <c r="M822" s="123"/>
      <c r="N822" s="18"/>
      <c r="O822" s="18"/>
      <c r="P822" s="18"/>
    </row>
    <row r="823" spans="1:16" ht="12.75">
      <c r="A823" s="121"/>
      <c r="B823" s="36"/>
      <c r="C823" s="121"/>
      <c r="D823" s="121"/>
      <c r="E823" s="121"/>
      <c r="F823" s="121"/>
      <c r="G823" s="121"/>
      <c r="H823" s="121"/>
      <c r="I823" s="121"/>
      <c r="J823" s="121"/>
      <c r="K823" s="121"/>
      <c r="L823" s="121"/>
      <c r="M823" s="123"/>
      <c r="N823" s="18"/>
      <c r="O823" s="18"/>
      <c r="P823" s="18"/>
    </row>
    <row r="824" spans="1:16" ht="12.75">
      <c r="A824" s="121"/>
      <c r="B824" s="36"/>
      <c r="C824" s="121"/>
      <c r="D824" s="121"/>
      <c r="E824" s="121"/>
      <c r="F824" s="121"/>
      <c r="G824" s="121"/>
      <c r="H824" s="121"/>
      <c r="I824" s="121"/>
      <c r="J824" s="121"/>
      <c r="K824" s="121"/>
      <c r="L824" s="121"/>
      <c r="M824" s="123"/>
      <c r="N824" s="18"/>
      <c r="O824" s="18"/>
      <c r="P824" s="18"/>
    </row>
    <row r="825" spans="1:16" ht="12.75">
      <c r="A825" s="121"/>
      <c r="B825" s="36"/>
      <c r="C825" s="121"/>
      <c r="D825" s="121"/>
      <c r="E825" s="121"/>
      <c r="F825" s="121"/>
      <c r="G825" s="121"/>
      <c r="H825" s="121"/>
      <c r="I825" s="121"/>
      <c r="J825" s="121"/>
      <c r="K825" s="121"/>
      <c r="L825" s="121"/>
      <c r="M825" s="123"/>
      <c r="N825" s="18"/>
      <c r="O825" s="18"/>
      <c r="P825" s="18"/>
    </row>
    <row r="826" spans="1:16" ht="12.75">
      <c r="A826" s="121"/>
      <c r="B826" s="36"/>
      <c r="C826" s="121"/>
      <c r="D826" s="121"/>
      <c r="E826" s="121"/>
      <c r="F826" s="121"/>
      <c r="G826" s="121"/>
      <c r="H826" s="121"/>
      <c r="I826" s="121"/>
      <c r="J826" s="121"/>
      <c r="K826" s="121"/>
      <c r="L826" s="121"/>
      <c r="M826" s="123"/>
      <c r="N826" s="18"/>
      <c r="O826" s="18"/>
      <c r="P826" s="18"/>
    </row>
    <row r="827" spans="1:16" ht="12.75">
      <c r="A827" s="121"/>
      <c r="B827" s="36"/>
      <c r="C827" s="121"/>
      <c r="D827" s="121"/>
      <c r="E827" s="121"/>
      <c r="F827" s="121"/>
      <c r="G827" s="121"/>
      <c r="H827" s="121"/>
      <c r="I827" s="121"/>
      <c r="J827" s="121"/>
      <c r="K827" s="121"/>
      <c r="L827" s="121"/>
      <c r="M827" s="123"/>
      <c r="N827" s="18"/>
      <c r="O827" s="18"/>
      <c r="P827" s="18"/>
    </row>
    <row r="828" spans="1:16" ht="12.75">
      <c r="A828" s="121"/>
      <c r="B828" s="36"/>
      <c r="C828" s="121"/>
      <c r="D828" s="121"/>
      <c r="E828" s="121"/>
      <c r="F828" s="121"/>
      <c r="G828" s="121"/>
      <c r="H828" s="121"/>
      <c r="I828" s="121"/>
      <c r="J828" s="121"/>
      <c r="K828" s="121"/>
      <c r="L828" s="121"/>
      <c r="M828" s="123"/>
      <c r="N828" s="18"/>
      <c r="O828" s="18"/>
      <c r="P828" s="18"/>
    </row>
    <row r="829" spans="1:16" ht="12.75">
      <c r="A829" s="121"/>
      <c r="B829" s="36"/>
      <c r="C829" s="121"/>
      <c r="D829" s="121"/>
      <c r="E829" s="121"/>
      <c r="F829" s="121"/>
      <c r="G829" s="121"/>
      <c r="H829" s="121"/>
      <c r="I829" s="121"/>
      <c r="J829" s="121"/>
      <c r="K829" s="121"/>
      <c r="L829" s="121"/>
      <c r="M829" s="123"/>
      <c r="N829" s="18"/>
      <c r="O829" s="18"/>
      <c r="P829" s="18"/>
    </row>
    <row r="830" spans="1:16" ht="12.75">
      <c r="A830" s="121"/>
      <c r="B830" s="36"/>
      <c r="C830" s="121"/>
      <c r="D830" s="121"/>
      <c r="E830" s="121"/>
      <c r="F830" s="121"/>
      <c r="G830" s="121"/>
      <c r="H830" s="121"/>
      <c r="I830" s="121"/>
      <c r="J830" s="121"/>
      <c r="K830" s="121"/>
      <c r="L830" s="121"/>
      <c r="M830" s="123"/>
      <c r="N830" s="18"/>
      <c r="O830" s="18"/>
      <c r="P830" s="18"/>
    </row>
    <row r="831" spans="1:16" ht="12.75">
      <c r="A831" s="121"/>
      <c r="B831" s="36"/>
      <c r="C831" s="121"/>
      <c r="D831" s="121"/>
      <c r="E831" s="121"/>
      <c r="F831" s="121"/>
      <c r="G831" s="121"/>
      <c r="H831" s="121"/>
      <c r="I831" s="121"/>
      <c r="J831" s="121"/>
      <c r="K831" s="121"/>
      <c r="L831" s="121"/>
      <c r="M831" s="123"/>
      <c r="N831" s="18"/>
      <c r="O831" s="18"/>
      <c r="P831" s="18"/>
    </row>
    <row r="832" spans="1:16" ht="12.75">
      <c r="A832" s="121"/>
      <c r="B832" s="36"/>
      <c r="C832" s="121"/>
      <c r="D832" s="121"/>
      <c r="E832" s="121"/>
      <c r="F832" s="121"/>
      <c r="G832" s="121"/>
      <c r="H832" s="121"/>
      <c r="I832" s="121"/>
      <c r="J832" s="121"/>
      <c r="K832" s="121"/>
      <c r="L832" s="121"/>
      <c r="M832" s="123"/>
      <c r="N832" s="18"/>
      <c r="O832" s="18"/>
      <c r="P832" s="18"/>
    </row>
    <row r="833" spans="1:16" ht="12.75">
      <c r="A833" s="121"/>
      <c r="B833" s="36"/>
      <c r="C833" s="121"/>
      <c r="D833" s="121"/>
      <c r="E833" s="121"/>
      <c r="F833" s="121"/>
      <c r="G833" s="121"/>
      <c r="H833" s="121"/>
      <c r="I833" s="121"/>
      <c r="J833" s="121"/>
      <c r="K833" s="121"/>
      <c r="L833" s="121"/>
      <c r="M833" s="123"/>
      <c r="N833" s="18"/>
      <c r="O833" s="18"/>
      <c r="P833" s="18"/>
    </row>
    <row r="834" spans="1:16" ht="12.75">
      <c r="A834" s="121"/>
      <c r="B834" s="36"/>
      <c r="C834" s="121"/>
      <c r="D834" s="121"/>
      <c r="E834" s="121"/>
      <c r="F834" s="121"/>
      <c r="G834" s="121"/>
      <c r="H834" s="121"/>
      <c r="I834" s="121"/>
      <c r="J834" s="121"/>
      <c r="K834" s="121"/>
      <c r="L834" s="121"/>
      <c r="M834" s="123"/>
      <c r="N834" s="18"/>
      <c r="O834" s="18"/>
      <c r="P834" s="18"/>
    </row>
    <row r="835" spans="1:16" ht="12.75">
      <c r="A835" s="121"/>
      <c r="B835" s="36"/>
      <c r="C835" s="121"/>
      <c r="D835" s="121"/>
      <c r="E835" s="121"/>
      <c r="F835" s="121"/>
      <c r="G835" s="121"/>
      <c r="H835" s="121"/>
      <c r="I835" s="121"/>
      <c r="J835" s="121"/>
      <c r="K835" s="121"/>
      <c r="L835" s="121"/>
      <c r="M835" s="123"/>
      <c r="N835" s="18"/>
      <c r="O835" s="18"/>
      <c r="P835" s="18"/>
    </row>
    <row r="836" spans="1:16" ht="12.75">
      <c r="A836" s="121"/>
      <c r="B836" s="36"/>
      <c r="C836" s="121"/>
      <c r="D836" s="121"/>
      <c r="E836" s="121"/>
      <c r="F836" s="121"/>
      <c r="G836" s="121"/>
      <c r="H836" s="121"/>
      <c r="I836" s="121"/>
      <c r="J836" s="121"/>
      <c r="K836" s="121"/>
      <c r="L836" s="121"/>
      <c r="M836" s="123"/>
      <c r="N836" s="18"/>
      <c r="O836" s="18"/>
      <c r="P836" s="18"/>
    </row>
    <row r="837" spans="1:16" ht="12.75">
      <c r="A837" s="121"/>
      <c r="B837" s="36"/>
      <c r="C837" s="121"/>
      <c r="D837" s="121"/>
      <c r="E837" s="121"/>
      <c r="F837" s="121"/>
      <c r="G837" s="121"/>
      <c r="H837" s="121"/>
      <c r="I837" s="121"/>
      <c r="J837" s="121"/>
      <c r="K837" s="121"/>
      <c r="L837" s="121"/>
      <c r="M837" s="123"/>
      <c r="N837" s="18"/>
      <c r="O837" s="18"/>
      <c r="P837" s="18"/>
    </row>
    <row r="838" spans="1:16" ht="12.75">
      <c r="A838" s="121"/>
      <c r="B838" s="36"/>
      <c r="C838" s="121"/>
      <c r="D838" s="121"/>
      <c r="E838" s="121"/>
      <c r="F838" s="121"/>
      <c r="G838" s="121"/>
      <c r="H838" s="121"/>
      <c r="I838" s="121"/>
      <c r="J838" s="121"/>
      <c r="K838" s="121"/>
      <c r="L838" s="121"/>
      <c r="M838" s="123"/>
      <c r="N838" s="18"/>
      <c r="O838" s="18"/>
      <c r="P838" s="18"/>
    </row>
    <row r="839" spans="1:16" ht="12.75">
      <c r="A839" s="121"/>
      <c r="B839" s="36"/>
      <c r="C839" s="121"/>
      <c r="D839" s="121"/>
      <c r="E839" s="121"/>
      <c r="F839" s="121"/>
      <c r="G839" s="121"/>
      <c r="H839" s="121"/>
      <c r="I839" s="121"/>
      <c r="J839" s="121"/>
      <c r="K839" s="121"/>
      <c r="L839" s="121"/>
      <c r="M839" s="123"/>
      <c r="N839" s="18"/>
      <c r="O839" s="18"/>
      <c r="P839" s="18"/>
    </row>
    <row r="840" spans="1:16" ht="12.75">
      <c r="A840" s="121"/>
      <c r="B840" s="36"/>
      <c r="C840" s="121"/>
      <c r="D840" s="121"/>
      <c r="E840" s="121"/>
      <c r="F840" s="121"/>
      <c r="G840" s="121"/>
      <c r="H840" s="121"/>
      <c r="I840" s="121"/>
      <c r="J840" s="121"/>
      <c r="K840" s="121"/>
      <c r="L840" s="121"/>
      <c r="M840" s="123"/>
      <c r="N840" s="18"/>
      <c r="O840" s="18"/>
      <c r="P840" s="18"/>
    </row>
    <row r="841" spans="1:16" ht="12.75">
      <c r="A841" s="121"/>
      <c r="B841" s="36"/>
      <c r="C841" s="121"/>
      <c r="D841" s="121"/>
      <c r="E841" s="121"/>
      <c r="F841" s="121"/>
      <c r="G841" s="121"/>
      <c r="H841" s="121"/>
      <c r="I841" s="121"/>
      <c r="J841" s="121"/>
      <c r="K841" s="121"/>
      <c r="L841" s="121"/>
      <c r="M841" s="123"/>
      <c r="N841" s="18"/>
      <c r="O841" s="18"/>
      <c r="P841" s="18"/>
    </row>
    <row r="842" spans="1:16" ht="12.75">
      <c r="A842" s="121"/>
      <c r="B842" s="36"/>
      <c r="C842" s="121"/>
      <c r="D842" s="121"/>
      <c r="E842" s="121"/>
      <c r="F842" s="121"/>
      <c r="G842" s="121"/>
      <c r="H842" s="121"/>
      <c r="I842" s="121"/>
      <c r="J842" s="121"/>
      <c r="K842" s="121"/>
      <c r="L842" s="121"/>
      <c r="M842" s="123"/>
      <c r="N842" s="18"/>
      <c r="O842" s="18"/>
      <c r="P842" s="18"/>
    </row>
    <row r="843" spans="1:16" ht="12.75">
      <c r="A843" s="121"/>
      <c r="B843" s="36"/>
      <c r="C843" s="121"/>
      <c r="D843" s="121"/>
      <c r="E843" s="121"/>
      <c r="F843" s="121"/>
      <c r="G843" s="121"/>
      <c r="H843" s="121"/>
      <c r="I843" s="121"/>
      <c r="J843" s="121"/>
      <c r="K843" s="121"/>
      <c r="L843" s="121"/>
      <c r="M843" s="123"/>
      <c r="N843" s="18"/>
      <c r="O843" s="18"/>
      <c r="P843" s="18"/>
    </row>
    <row r="844" spans="1:16" ht="12.75">
      <c r="A844" s="121"/>
      <c r="B844" s="36"/>
      <c r="C844" s="121"/>
      <c r="D844" s="121"/>
      <c r="E844" s="121"/>
      <c r="F844" s="121"/>
      <c r="G844" s="121"/>
      <c r="H844" s="121"/>
      <c r="I844" s="121"/>
      <c r="J844" s="121"/>
      <c r="K844" s="121"/>
      <c r="L844" s="121"/>
      <c r="M844" s="123"/>
      <c r="N844" s="18"/>
      <c r="O844" s="18"/>
      <c r="P844" s="18"/>
    </row>
    <row r="845" spans="1:16" ht="12.75">
      <c r="A845" s="121"/>
      <c r="B845" s="36"/>
      <c r="C845" s="121"/>
      <c r="D845" s="121"/>
      <c r="E845" s="121"/>
      <c r="F845" s="121"/>
      <c r="G845" s="121"/>
      <c r="H845" s="121"/>
      <c r="I845" s="121"/>
      <c r="J845" s="121"/>
      <c r="K845" s="121"/>
      <c r="L845" s="121"/>
      <c r="M845" s="123"/>
      <c r="N845" s="18"/>
      <c r="O845" s="18"/>
      <c r="P845" s="18"/>
    </row>
    <row r="846" spans="1:16" ht="12.75">
      <c r="A846" s="121"/>
      <c r="B846" s="36"/>
      <c r="C846" s="121"/>
      <c r="D846" s="121"/>
      <c r="E846" s="121"/>
      <c r="F846" s="121"/>
      <c r="G846" s="121"/>
      <c r="H846" s="121"/>
      <c r="I846" s="121"/>
      <c r="J846" s="121"/>
      <c r="K846" s="121"/>
      <c r="L846" s="121"/>
      <c r="M846" s="123"/>
      <c r="N846" s="18"/>
      <c r="O846" s="18"/>
      <c r="P846" s="18"/>
    </row>
    <row r="847" spans="1:16" ht="12.75">
      <c r="A847" s="121"/>
      <c r="B847" s="36"/>
      <c r="C847" s="121"/>
      <c r="D847" s="121"/>
      <c r="E847" s="121"/>
      <c r="F847" s="121"/>
      <c r="G847" s="121"/>
      <c r="H847" s="121"/>
      <c r="I847" s="121"/>
      <c r="J847" s="121"/>
      <c r="K847" s="121"/>
      <c r="L847" s="121"/>
      <c r="M847" s="123"/>
      <c r="N847" s="18"/>
      <c r="O847" s="18"/>
      <c r="P847" s="18"/>
    </row>
    <row r="848" spans="1:16" ht="12.75">
      <c r="A848" s="121"/>
      <c r="B848" s="36"/>
      <c r="C848" s="121"/>
      <c r="D848" s="121"/>
      <c r="E848" s="121"/>
      <c r="F848" s="121"/>
      <c r="G848" s="121"/>
      <c r="H848" s="121"/>
      <c r="I848" s="121"/>
      <c r="J848" s="121"/>
      <c r="K848" s="121"/>
      <c r="L848" s="121"/>
      <c r="M848" s="123"/>
      <c r="N848" s="18"/>
      <c r="O848" s="18"/>
      <c r="P848" s="18"/>
    </row>
    <row r="849" spans="1:16" ht="12.75">
      <c r="A849" s="121"/>
      <c r="B849" s="36"/>
      <c r="C849" s="121"/>
      <c r="D849" s="121"/>
      <c r="E849" s="121"/>
      <c r="F849" s="121"/>
      <c r="G849" s="121"/>
      <c r="H849" s="121"/>
      <c r="I849" s="121"/>
      <c r="J849" s="121"/>
      <c r="K849" s="121"/>
      <c r="L849" s="121"/>
      <c r="M849" s="123"/>
      <c r="N849" s="18"/>
      <c r="O849" s="18"/>
      <c r="P849" s="18"/>
    </row>
    <row r="850" spans="1:16" ht="12.75">
      <c r="A850" s="121"/>
      <c r="B850" s="36"/>
      <c r="C850" s="121"/>
      <c r="D850" s="121"/>
      <c r="E850" s="121"/>
      <c r="F850" s="121"/>
      <c r="G850" s="121"/>
      <c r="H850" s="121"/>
      <c r="I850" s="121"/>
      <c r="J850" s="121"/>
      <c r="K850" s="121"/>
      <c r="L850" s="121"/>
      <c r="M850" s="123"/>
      <c r="N850" s="18"/>
      <c r="O850" s="18"/>
      <c r="P850" s="18"/>
    </row>
    <row r="851" spans="1:16" ht="12.75">
      <c r="A851" s="121"/>
      <c r="B851" s="36"/>
      <c r="C851" s="121"/>
      <c r="D851" s="121"/>
      <c r="E851" s="121"/>
      <c r="F851" s="121"/>
      <c r="G851" s="121"/>
      <c r="H851" s="121"/>
      <c r="I851" s="121"/>
      <c r="J851" s="121"/>
      <c r="K851" s="121"/>
      <c r="L851" s="121"/>
      <c r="M851" s="123"/>
      <c r="N851" s="18"/>
      <c r="O851" s="18"/>
      <c r="P851" s="18"/>
    </row>
    <row r="852" spans="1:16" ht="12.75">
      <c r="A852" s="121"/>
      <c r="B852" s="36"/>
      <c r="C852" s="121"/>
      <c r="D852" s="121"/>
      <c r="E852" s="121"/>
      <c r="F852" s="121"/>
      <c r="G852" s="121"/>
      <c r="H852" s="121"/>
      <c r="I852" s="121"/>
      <c r="J852" s="121"/>
      <c r="K852" s="121"/>
      <c r="L852" s="121"/>
      <c r="M852" s="123"/>
      <c r="N852" s="18"/>
      <c r="O852" s="18"/>
      <c r="P852" s="18"/>
    </row>
    <row r="853" spans="1:16" ht="12.75">
      <c r="A853" s="121"/>
      <c r="B853" s="36"/>
      <c r="C853" s="121"/>
      <c r="D853" s="121"/>
      <c r="E853" s="121"/>
      <c r="F853" s="121"/>
      <c r="G853" s="121"/>
      <c r="H853" s="121"/>
      <c r="I853" s="121"/>
      <c r="J853" s="121"/>
      <c r="K853" s="121"/>
      <c r="L853" s="121"/>
      <c r="M853" s="123"/>
      <c r="N853" s="18"/>
      <c r="O853" s="18"/>
      <c r="P853" s="18"/>
    </row>
    <row r="854" spans="1:16" ht="12.75">
      <c r="A854" s="121"/>
      <c r="B854" s="36"/>
      <c r="C854" s="121"/>
      <c r="D854" s="121"/>
      <c r="E854" s="121"/>
      <c r="F854" s="121"/>
      <c r="G854" s="121"/>
      <c r="H854" s="121"/>
      <c r="I854" s="121"/>
      <c r="J854" s="121"/>
      <c r="K854" s="121"/>
      <c r="L854" s="121"/>
      <c r="M854" s="123"/>
      <c r="N854" s="18"/>
      <c r="O854" s="18"/>
      <c r="P854" s="18"/>
    </row>
    <row r="855" spans="1:16" ht="12.75">
      <c r="A855" s="121"/>
      <c r="B855" s="36"/>
      <c r="C855" s="121"/>
      <c r="D855" s="121"/>
      <c r="E855" s="121"/>
      <c r="F855" s="121"/>
      <c r="G855" s="121"/>
      <c r="H855" s="121"/>
      <c r="I855" s="121"/>
      <c r="J855" s="121"/>
      <c r="K855" s="121"/>
      <c r="L855" s="121"/>
      <c r="M855" s="123"/>
      <c r="N855" s="18"/>
      <c r="O855" s="18"/>
      <c r="P855" s="18"/>
    </row>
    <row r="856" spans="1:16" ht="12.75">
      <c r="A856" s="121"/>
      <c r="B856" s="36"/>
      <c r="C856" s="121"/>
      <c r="D856" s="121"/>
      <c r="E856" s="121"/>
      <c r="F856" s="121"/>
      <c r="G856" s="121"/>
      <c r="H856" s="121"/>
      <c r="I856" s="121"/>
      <c r="J856" s="121"/>
      <c r="K856" s="121"/>
      <c r="L856" s="121"/>
      <c r="M856" s="123"/>
      <c r="N856" s="18"/>
      <c r="O856" s="18"/>
      <c r="P856" s="18"/>
    </row>
    <row r="857" spans="1:16" ht="12.75">
      <c r="A857" s="121"/>
      <c r="B857" s="36"/>
      <c r="C857" s="121"/>
      <c r="D857" s="121"/>
      <c r="E857" s="121"/>
      <c r="F857" s="121"/>
      <c r="G857" s="121"/>
      <c r="H857" s="121"/>
      <c r="I857" s="121"/>
      <c r="J857" s="121"/>
      <c r="K857" s="121"/>
      <c r="L857" s="121"/>
      <c r="M857" s="123"/>
      <c r="N857" s="18"/>
      <c r="O857" s="18"/>
      <c r="P857" s="18"/>
    </row>
    <row r="858" spans="1:16" ht="12.75">
      <c r="A858" s="121"/>
      <c r="B858" s="36"/>
      <c r="C858" s="121"/>
      <c r="D858" s="121"/>
      <c r="E858" s="121"/>
      <c r="F858" s="121"/>
      <c r="G858" s="121"/>
      <c r="H858" s="121"/>
      <c r="I858" s="121"/>
      <c r="J858" s="121"/>
      <c r="K858" s="121"/>
      <c r="L858" s="121"/>
      <c r="M858" s="123"/>
      <c r="N858" s="18"/>
      <c r="O858" s="18"/>
      <c r="P858" s="18"/>
    </row>
    <row r="859" spans="1:16" ht="12.75">
      <c r="A859" s="121"/>
      <c r="B859" s="36"/>
      <c r="C859" s="121"/>
      <c r="D859" s="121"/>
      <c r="E859" s="121"/>
      <c r="F859" s="121"/>
      <c r="G859" s="121"/>
      <c r="H859" s="121"/>
      <c r="I859" s="121"/>
      <c r="J859" s="121"/>
      <c r="K859" s="121"/>
      <c r="L859" s="121"/>
      <c r="M859" s="123"/>
      <c r="N859" s="18"/>
      <c r="O859" s="18"/>
      <c r="P859" s="18"/>
    </row>
    <row r="860" spans="1:16" ht="12.75">
      <c r="A860" s="121"/>
      <c r="B860" s="36"/>
      <c r="C860" s="121"/>
      <c r="D860" s="121"/>
      <c r="E860" s="121"/>
      <c r="F860" s="121"/>
      <c r="G860" s="121"/>
      <c r="H860" s="121"/>
      <c r="I860" s="121"/>
      <c r="J860" s="121"/>
      <c r="K860" s="121"/>
      <c r="L860" s="121"/>
      <c r="M860" s="123"/>
      <c r="N860" s="18"/>
      <c r="O860" s="18"/>
      <c r="P860" s="18"/>
    </row>
    <row r="861" spans="1:16" ht="12.75">
      <c r="A861" s="121"/>
      <c r="B861" s="36"/>
      <c r="C861" s="121"/>
      <c r="D861" s="121"/>
      <c r="E861" s="121"/>
      <c r="F861" s="121"/>
      <c r="G861" s="121"/>
      <c r="H861" s="121"/>
      <c r="I861" s="121"/>
      <c r="J861" s="121"/>
      <c r="K861" s="121"/>
      <c r="L861" s="121"/>
      <c r="M861" s="123"/>
      <c r="N861" s="18"/>
      <c r="O861" s="18"/>
      <c r="P861" s="18"/>
    </row>
    <row r="862" spans="1:16" ht="12.75">
      <c r="A862" s="121"/>
      <c r="B862" s="36"/>
      <c r="C862" s="121"/>
      <c r="D862" s="121"/>
      <c r="E862" s="121"/>
      <c r="F862" s="121"/>
      <c r="G862" s="121"/>
      <c r="H862" s="121"/>
      <c r="I862" s="121"/>
      <c r="J862" s="121"/>
      <c r="K862" s="121"/>
      <c r="L862" s="121"/>
      <c r="M862" s="123"/>
      <c r="N862" s="18"/>
      <c r="O862" s="18"/>
      <c r="P862" s="18"/>
    </row>
    <row r="863" spans="1:16" ht="12.75">
      <c r="A863" s="121"/>
      <c r="B863" s="36"/>
      <c r="C863" s="121"/>
      <c r="D863" s="121"/>
      <c r="E863" s="121"/>
      <c r="F863" s="121"/>
      <c r="G863" s="121"/>
      <c r="H863" s="121"/>
      <c r="I863" s="121"/>
      <c r="J863" s="121"/>
      <c r="K863" s="121"/>
      <c r="L863" s="121"/>
      <c r="M863" s="123"/>
      <c r="N863" s="18"/>
      <c r="O863" s="18"/>
      <c r="P863" s="18"/>
    </row>
    <row r="864" spans="1:16" ht="12.75">
      <c r="A864" s="121"/>
      <c r="B864" s="36"/>
      <c r="C864" s="121"/>
      <c r="D864" s="121"/>
      <c r="E864" s="121"/>
      <c r="F864" s="121"/>
      <c r="G864" s="121"/>
      <c r="H864" s="121"/>
      <c r="I864" s="121"/>
      <c r="J864" s="121"/>
      <c r="K864" s="121"/>
      <c r="L864" s="121"/>
      <c r="M864" s="123"/>
      <c r="N864" s="18"/>
      <c r="O864" s="18"/>
      <c r="P864" s="18"/>
    </row>
    <row r="865" spans="1:16" ht="12.75">
      <c r="A865" s="121"/>
      <c r="B865" s="36"/>
      <c r="C865" s="121"/>
      <c r="D865" s="121"/>
      <c r="E865" s="121"/>
      <c r="F865" s="121"/>
      <c r="G865" s="121"/>
      <c r="H865" s="121"/>
      <c r="I865" s="121"/>
      <c r="J865" s="121"/>
      <c r="K865" s="121"/>
      <c r="L865" s="121"/>
      <c r="M865" s="123"/>
      <c r="N865" s="18"/>
      <c r="O865" s="18"/>
      <c r="P865" s="18"/>
    </row>
    <row r="866" spans="1:16" ht="12.75">
      <c r="A866" s="121"/>
      <c r="B866" s="36"/>
      <c r="C866" s="121"/>
      <c r="D866" s="121"/>
      <c r="E866" s="121"/>
      <c r="F866" s="121"/>
      <c r="G866" s="121"/>
      <c r="H866" s="121"/>
      <c r="I866" s="121"/>
      <c r="J866" s="121"/>
      <c r="K866" s="121"/>
      <c r="L866" s="121"/>
      <c r="M866" s="123"/>
      <c r="N866" s="18"/>
      <c r="O866" s="18"/>
      <c r="P866" s="18"/>
    </row>
    <row r="867" spans="1:16" ht="12.75">
      <c r="A867" s="121"/>
      <c r="B867" s="36"/>
      <c r="C867" s="121"/>
      <c r="D867" s="121"/>
      <c r="E867" s="121"/>
      <c r="F867" s="121"/>
      <c r="G867" s="121"/>
      <c r="H867" s="121"/>
      <c r="I867" s="121"/>
      <c r="J867" s="121"/>
      <c r="K867" s="121"/>
      <c r="L867" s="121"/>
      <c r="M867" s="123"/>
      <c r="N867" s="18"/>
      <c r="O867" s="18"/>
      <c r="P867" s="18"/>
    </row>
    <row r="868" spans="1:16" ht="12.75">
      <c r="A868" s="121"/>
      <c r="B868" s="36"/>
      <c r="C868" s="121"/>
      <c r="D868" s="121"/>
      <c r="E868" s="121"/>
      <c r="F868" s="121"/>
      <c r="G868" s="121"/>
      <c r="H868" s="121"/>
      <c r="I868" s="121"/>
      <c r="J868" s="121"/>
      <c r="K868" s="121"/>
      <c r="L868" s="121"/>
      <c r="M868" s="123"/>
      <c r="N868" s="18"/>
      <c r="O868" s="18"/>
      <c r="P868" s="18"/>
    </row>
    <row r="869" spans="1:16" ht="12.75">
      <c r="A869" s="121"/>
      <c r="B869" s="36"/>
      <c r="C869" s="121"/>
      <c r="D869" s="121"/>
      <c r="E869" s="121"/>
      <c r="F869" s="121"/>
      <c r="G869" s="121"/>
      <c r="H869" s="121"/>
      <c r="I869" s="121"/>
      <c r="J869" s="121"/>
      <c r="K869" s="121"/>
      <c r="L869" s="121"/>
      <c r="M869" s="123"/>
      <c r="N869" s="18"/>
      <c r="O869" s="18"/>
      <c r="P869" s="18"/>
    </row>
    <row r="870" spans="1:16" ht="12.75">
      <c r="A870" s="121"/>
      <c r="B870" s="36"/>
      <c r="C870" s="121"/>
      <c r="D870" s="121"/>
      <c r="E870" s="121"/>
      <c r="F870" s="121"/>
      <c r="G870" s="121"/>
      <c r="H870" s="121"/>
      <c r="I870" s="121"/>
      <c r="J870" s="121"/>
      <c r="K870" s="121"/>
      <c r="L870" s="121"/>
      <c r="M870" s="123"/>
      <c r="N870" s="18"/>
      <c r="O870" s="18"/>
      <c r="P870" s="18"/>
    </row>
    <row r="871" spans="1:16" ht="12.75">
      <c r="A871" s="121"/>
      <c r="B871" s="36"/>
      <c r="C871" s="121"/>
      <c r="D871" s="121"/>
      <c r="E871" s="121"/>
      <c r="F871" s="121"/>
      <c r="G871" s="121"/>
      <c r="H871" s="121"/>
      <c r="I871" s="121"/>
      <c r="J871" s="121"/>
      <c r="K871" s="121"/>
      <c r="L871" s="121"/>
      <c r="M871" s="123"/>
      <c r="N871" s="18"/>
      <c r="O871" s="18"/>
      <c r="P871" s="18"/>
    </row>
    <row r="872" spans="1:16" ht="12.75">
      <c r="A872" s="121"/>
      <c r="B872" s="36"/>
      <c r="C872" s="121"/>
      <c r="D872" s="121"/>
      <c r="E872" s="121"/>
      <c r="F872" s="121"/>
      <c r="G872" s="121"/>
      <c r="H872" s="121"/>
      <c r="I872" s="121"/>
      <c r="J872" s="121"/>
      <c r="K872" s="121"/>
      <c r="L872" s="121"/>
      <c r="M872" s="123"/>
      <c r="N872" s="18"/>
      <c r="O872" s="18"/>
      <c r="P872" s="18"/>
    </row>
    <row r="873" spans="1:16" ht="12.75">
      <c r="A873" s="121"/>
      <c r="B873" s="36"/>
      <c r="C873" s="121"/>
      <c r="D873" s="121"/>
      <c r="E873" s="121"/>
      <c r="F873" s="121"/>
      <c r="G873" s="121"/>
      <c r="H873" s="121"/>
      <c r="I873" s="121"/>
      <c r="J873" s="121"/>
      <c r="K873" s="121"/>
      <c r="L873" s="121"/>
      <c r="M873" s="123"/>
      <c r="N873" s="18"/>
      <c r="O873" s="18"/>
      <c r="P873" s="18"/>
    </row>
    <row r="874" spans="1:16" ht="12.75">
      <c r="A874" s="121"/>
      <c r="B874" s="36"/>
      <c r="C874" s="121"/>
      <c r="D874" s="121"/>
      <c r="E874" s="121"/>
      <c r="F874" s="121"/>
      <c r="G874" s="121"/>
      <c r="H874" s="121"/>
      <c r="I874" s="121"/>
      <c r="J874" s="121"/>
      <c r="K874" s="121"/>
      <c r="L874" s="121"/>
      <c r="M874" s="123"/>
      <c r="N874" s="18"/>
      <c r="O874" s="18"/>
      <c r="P874" s="18"/>
    </row>
    <row r="875" spans="1:16" ht="12.75">
      <c r="A875" s="121"/>
      <c r="B875" s="36"/>
      <c r="C875" s="121"/>
      <c r="D875" s="121"/>
      <c r="E875" s="121"/>
      <c r="F875" s="121"/>
      <c r="G875" s="121"/>
      <c r="H875" s="121"/>
      <c r="I875" s="121"/>
      <c r="J875" s="121"/>
      <c r="K875" s="121"/>
      <c r="L875" s="121"/>
      <c r="M875" s="123"/>
      <c r="N875" s="18"/>
      <c r="O875" s="18"/>
      <c r="P875" s="18"/>
    </row>
    <row r="876" spans="1:16" ht="12.75">
      <c r="A876" s="121"/>
      <c r="B876" s="36"/>
      <c r="C876" s="121"/>
      <c r="D876" s="121"/>
      <c r="E876" s="121"/>
      <c r="F876" s="121"/>
      <c r="G876" s="121"/>
      <c r="H876" s="121"/>
      <c r="I876" s="121"/>
      <c r="J876" s="121"/>
      <c r="K876" s="121"/>
      <c r="L876" s="121"/>
      <c r="M876" s="123"/>
      <c r="N876" s="18"/>
      <c r="O876" s="18"/>
      <c r="P876" s="18"/>
    </row>
    <row r="877" spans="1:16" ht="12.75">
      <c r="A877" s="121"/>
      <c r="B877" s="36"/>
      <c r="C877" s="121"/>
      <c r="D877" s="121"/>
      <c r="E877" s="121"/>
      <c r="F877" s="121"/>
      <c r="G877" s="121"/>
      <c r="H877" s="121"/>
      <c r="I877" s="121"/>
      <c r="J877" s="121"/>
      <c r="K877" s="121"/>
      <c r="L877" s="121"/>
      <c r="M877" s="123"/>
      <c r="N877" s="18"/>
      <c r="O877" s="18"/>
      <c r="P877" s="18"/>
    </row>
    <row r="878" spans="1:16" ht="12.75">
      <c r="A878" s="121"/>
      <c r="B878" s="36"/>
      <c r="C878" s="121"/>
      <c r="D878" s="121"/>
      <c r="E878" s="121"/>
      <c r="F878" s="121"/>
      <c r="G878" s="121"/>
      <c r="H878" s="121"/>
      <c r="I878" s="121"/>
      <c r="J878" s="121"/>
      <c r="K878" s="121"/>
      <c r="L878" s="121"/>
      <c r="M878" s="123"/>
      <c r="N878" s="18"/>
      <c r="O878" s="18"/>
      <c r="P878" s="18"/>
    </row>
    <row r="879" spans="1:16" ht="12.75">
      <c r="A879" s="121"/>
      <c r="B879" s="36"/>
      <c r="C879" s="121"/>
      <c r="D879" s="121"/>
      <c r="E879" s="121"/>
      <c r="F879" s="121"/>
      <c r="G879" s="121"/>
      <c r="H879" s="121"/>
      <c r="I879" s="121"/>
      <c r="J879" s="121"/>
      <c r="K879" s="121"/>
      <c r="L879" s="121"/>
      <c r="M879" s="123"/>
      <c r="N879" s="18"/>
      <c r="O879" s="18"/>
      <c r="P879" s="18"/>
    </row>
    <row r="880" spans="1:16" ht="12.75">
      <c r="A880" s="121"/>
      <c r="B880" s="36"/>
      <c r="C880" s="121"/>
      <c r="D880" s="121"/>
      <c r="E880" s="121"/>
      <c r="F880" s="121"/>
      <c r="G880" s="121"/>
      <c r="H880" s="121"/>
      <c r="I880" s="121"/>
      <c r="J880" s="121"/>
      <c r="K880" s="121"/>
      <c r="L880" s="121"/>
      <c r="M880" s="123"/>
      <c r="N880" s="18"/>
      <c r="O880" s="18"/>
      <c r="P880" s="18"/>
    </row>
    <row r="881" spans="1:16" ht="12.75">
      <c r="A881" s="121"/>
      <c r="B881" s="36"/>
      <c r="C881" s="121"/>
      <c r="D881" s="121"/>
      <c r="E881" s="121"/>
      <c r="F881" s="121"/>
      <c r="G881" s="121"/>
      <c r="H881" s="121"/>
      <c r="I881" s="121"/>
      <c r="J881" s="121"/>
      <c r="K881" s="121"/>
      <c r="L881" s="121"/>
      <c r="M881" s="123"/>
      <c r="N881" s="18"/>
      <c r="O881" s="18"/>
      <c r="P881" s="18"/>
    </row>
    <row r="882" spans="1:16" ht="12.75">
      <c r="A882" s="121"/>
      <c r="B882" s="36"/>
      <c r="C882" s="121"/>
      <c r="D882" s="121"/>
      <c r="E882" s="121"/>
      <c r="F882" s="121"/>
      <c r="G882" s="121"/>
      <c r="H882" s="121"/>
      <c r="I882" s="121"/>
      <c r="J882" s="121"/>
      <c r="K882" s="121"/>
      <c r="L882" s="121"/>
      <c r="M882" s="123"/>
      <c r="N882" s="18"/>
      <c r="O882" s="18"/>
      <c r="P882" s="18"/>
    </row>
    <row r="883" spans="1:16" ht="12.75">
      <c r="A883" s="121"/>
      <c r="B883" s="36"/>
      <c r="C883" s="121"/>
      <c r="D883" s="121"/>
      <c r="E883" s="121"/>
      <c r="F883" s="121"/>
      <c r="G883" s="121"/>
      <c r="H883" s="121"/>
      <c r="I883" s="121"/>
      <c r="J883" s="121"/>
      <c r="K883" s="121"/>
      <c r="L883" s="121"/>
      <c r="M883" s="123"/>
      <c r="N883" s="18"/>
      <c r="O883" s="18"/>
      <c r="P883" s="18"/>
    </row>
    <row r="884" spans="1:16" ht="12.75">
      <c r="A884" s="121"/>
      <c r="B884" s="36"/>
      <c r="C884" s="121"/>
      <c r="D884" s="121"/>
      <c r="E884" s="121"/>
      <c r="F884" s="121"/>
      <c r="G884" s="121"/>
      <c r="H884" s="121"/>
      <c r="I884" s="121"/>
      <c r="J884" s="121"/>
      <c r="K884" s="121"/>
      <c r="L884" s="121"/>
      <c r="M884" s="123"/>
      <c r="N884" s="18"/>
      <c r="O884" s="18"/>
      <c r="P884" s="18"/>
    </row>
    <row r="885" spans="1:16" ht="12.75">
      <c r="A885" s="121"/>
      <c r="B885" s="36"/>
      <c r="C885" s="121"/>
      <c r="D885" s="121"/>
      <c r="E885" s="121"/>
      <c r="F885" s="121"/>
      <c r="G885" s="121"/>
      <c r="H885" s="121"/>
      <c r="I885" s="121"/>
      <c r="J885" s="121"/>
      <c r="K885" s="121"/>
      <c r="L885" s="121"/>
      <c r="M885" s="123"/>
      <c r="N885" s="18"/>
      <c r="O885" s="18"/>
      <c r="P885" s="18"/>
    </row>
    <row r="886" spans="1:16" ht="12.75">
      <c r="A886" s="121"/>
      <c r="B886" s="36"/>
      <c r="C886" s="121"/>
      <c r="D886" s="121"/>
      <c r="E886" s="121"/>
      <c r="F886" s="121"/>
      <c r="G886" s="121"/>
      <c r="H886" s="121"/>
      <c r="I886" s="121"/>
      <c r="J886" s="121"/>
      <c r="K886" s="121"/>
      <c r="L886" s="121"/>
      <c r="M886" s="123"/>
      <c r="N886" s="18"/>
      <c r="O886" s="18"/>
      <c r="P886" s="18"/>
    </row>
    <row r="887" spans="1:16" ht="12.75">
      <c r="A887" s="121"/>
      <c r="B887" s="36"/>
      <c r="C887" s="121"/>
      <c r="D887" s="121"/>
      <c r="E887" s="121"/>
      <c r="F887" s="121"/>
      <c r="G887" s="121"/>
      <c r="H887" s="121"/>
      <c r="I887" s="121"/>
      <c r="J887" s="121"/>
      <c r="K887" s="121"/>
      <c r="L887" s="121"/>
      <c r="M887" s="123"/>
      <c r="N887" s="18"/>
      <c r="O887" s="18"/>
      <c r="P887" s="18"/>
    </row>
    <row r="888" spans="1:16" ht="12.75">
      <c r="A888" s="121"/>
      <c r="B888" s="36"/>
      <c r="C888" s="121"/>
      <c r="D888" s="121"/>
      <c r="E888" s="121"/>
      <c r="F888" s="121"/>
      <c r="G888" s="121"/>
      <c r="H888" s="121"/>
      <c r="I888" s="121"/>
      <c r="J888" s="121"/>
      <c r="K888" s="121"/>
      <c r="L888" s="121"/>
      <c r="M888" s="123"/>
      <c r="N888" s="18"/>
      <c r="O888" s="18"/>
      <c r="P888" s="18"/>
    </row>
    <row r="889" spans="1:16" ht="12.75">
      <c r="A889" s="121"/>
      <c r="B889" s="36"/>
      <c r="C889" s="121"/>
      <c r="D889" s="121"/>
      <c r="E889" s="121"/>
      <c r="F889" s="121"/>
      <c r="G889" s="121"/>
      <c r="H889" s="121"/>
      <c r="I889" s="121"/>
      <c r="J889" s="121"/>
      <c r="K889" s="121"/>
      <c r="L889" s="121"/>
      <c r="M889" s="123"/>
      <c r="N889" s="18"/>
      <c r="O889" s="18"/>
      <c r="P889" s="18"/>
    </row>
    <row r="890" spans="1:16" ht="12.75">
      <c r="A890" s="121"/>
      <c r="B890" s="36"/>
      <c r="C890" s="121"/>
      <c r="D890" s="121"/>
      <c r="E890" s="121"/>
      <c r="F890" s="121"/>
      <c r="G890" s="121"/>
      <c r="H890" s="121"/>
      <c r="I890" s="121"/>
      <c r="J890" s="121"/>
      <c r="K890" s="121"/>
      <c r="L890" s="121"/>
      <c r="M890" s="123"/>
      <c r="N890" s="18"/>
      <c r="O890" s="18"/>
      <c r="P890" s="18"/>
    </row>
    <row r="891" spans="1:16" ht="12.75">
      <c r="A891" s="121"/>
      <c r="B891" s="36"/>
      <c r="C891" s="121"/>
      <c r="D891" s="121"/>
      <c r="E891" s="121"/>
      <c r="F891" s="121"/>
      <c r="G891" s="121"/>
      <c r="H891" s="121"/>
      <c r="I891" s="121"/>
      <c r="J891" s="121"/>
      <c r="K891" s="121"/>
      <c r="L891" s="121"/>
      <c r="M891" s="123"/>
      <c r="N891" s="18"/>
      <c r="O891" s="18"/>
      <c r="P891" s="18"/>
    </row>
    <row r="892" spans="1:16" ht="12.75">
      <c r="A892" s="121"/>
      <c r="B892" s="36"/>
      <c r="C892" s="121"/>
      <c r="D892" s="121"/>
      <c r="E892" s="121"/>
      <c r="F892" s="121"/>
      <c r="G892" s="121"/>
      <c r="H892" s="121"/>
      <c r="I892" s="121"/>
      <c r="J892" s="121"/>
      <c r="K892" s="121"/>
      <c r="L892" s="121"/>
      <c r="M892" s="123"/>
      <c r="N892" s="18"/>
      <c r="O892" s="18"/>
      <c r="P892" s="18"/>
    </row>
    <row r="893" spans="1:16" ht="12.75">
      <c r="A893" s="121"/>
      <c r="B893" s="36"/>
      <c r="C893" s="121"/>
      <c r="D893" s="121"/>
      <c r="E893" s="121"/>
      <c r="F893" s="121"/>
      <c r="G893" s="121"/>
      <c r="H893" s="121"/>
      <c r="I893" s="121"/>
      <c r="J893" s="121"/>
      <c r="K893" s="121"/>
      <c r="L893" s="121"/>
      <c r="M893" s="123"/>
      <c r="N893" s="18"/>
      <c r="O893" s="18"/>
      <c r="P893" s="18"/>
    </row>
    <row r="894" spans="1:16" ht="12.75">
      <c r="A894" s="121"/>
      <c r="B894" s="36"/>
      <c r="C894" s="121"/>
      <c r="D894" s="121"/>
      <c r="E894" s="121"/>
      <c r="F894" s="121"/>
      <c r="G894" s="121"/>
      <c r="H894" s="121"/>
      <c r="I894" s="121"/>
      <c r="J894" s="121"/>
      <c r="K894" s="121"/>
      <c r="L894" s="121"/>
      <c r="M894" s="123"/>
      <c r="N894" s="18"/>
      <c r="O894" s="18"/>
      <c r="P894" s="18"/>
    </row>
    <row r="895" spans="1:16" ht="12.75">
      <c r="A895" s="121"/>
      <c r="B895" s="36"/>
      <c r="C895" s="121"/>
      <c r="D895" s="121"/>
      <c r="E895" s="121"/>
      <c r="F895" s="121"/>
      <c r="G895" s="121"/>
      <c r="H895" s="121"/>
      <c r="I895" s="121"/>
      <c r="J895" s="121"/>
      <c r="K895" s="121"/>
      <c r="L895" s="121"/>
      <c r="M895" s="123"/>
      <c r="N895" s="18"/>
      <c r="O895" s="18"/>
      <c r="P895" s="18"/>
    </row>
    <row r="896" spans="1:16" ht="12.75">
      <c r="A896" s="121"/>
      <c r="B896" s="36"/>
      <c r="C896" s="121"/>
      <c r="D896" s="121"/>
      <c r="E896" s="121"/>
      <c r="F896" s="121"/>
      <c r="G896" s="121"/>
      <c r="H896" s="121"/>
      <c r="I896" s="121"/>
      <c r="J896" s="121"/>
      <c r="K896" s="121"/>
      <c r="L896" s="121"/>
      <c r="M896" s="123"/>
      <c r="N896" s="18"/>
      <c r="O896" s="18"/>
      <c r="P896" s="18"/>
    </row>
    <row r="897" spans="1:16" ht="12.75">
      <c r="A897" s="121"/>
      <c r="B897" s="36"/>
      <c r="C897" s="121"/>
      <c r="D897" s="121"/>
      <c r="E897" s="121"/>
      <c r="F897" s="121"/>
      <c r="G897" s="121"/>
      <c r="H897" s="121"/>
      <c r="I897" s="121"/>
      <c r="J897" s="121"/>
      <c r="K897" s="121"/>
      <c r="L897" s="121"/>
      <c r="M897" s="123"/>
      <c r="N897" s="18"/>
      <c r="O897" s="18"/>
      <c r="P897" s="18"/>
    </row>
    <row r="898" spans="1:16" ht="12.75">
      <c r="A898" s="121"/>
      <c r="B898" s="36"/>
      <c r="C898" s="121"/>
      <c r="D898" s="121"/>
      <c r="E898" s="121"/>
      <c r="F898" s="121"/>
      <c r="G898" s="121"/>
      <c r="H898" s="121"/>
      <c r="I898" s="121"/>
      <c r="J898" s="121"/>
      <c r="K898" s="121"/>
      <c r="L898" s="121"/>
      <c r="M898" s="123"/>
      <c r="N898" s="18"/>
      <c r="O898" s="18"/>
      <c r="P898" s="18"/>
    </row>
    <row r="899" spans="1:16" ht="12.75">
      <c r="A899" s="121"/>
      <c r="B899" s="36"/>
      <c r="C899" s="121"/>
      <c r="D899" s="121"/>
      <c r="E899" s="121"/>
      <c r="F899" s="121"/>
      <c r="G899" s="121"/>
      <c r="H899" s="121"/>
      <c r="I899" s="121"/>
      <c r="J899" s="121"/>
      <c r="K899" s="121"/>
      <c r="L899" s="121"/>
      <c r="M899" s="123"/>
      <c r="N899" s="18"/>
      <c r="O899" s="18"/>
      <c r="P899" s="18"/>
    </row>
    <row r="900" spans="1:16" ht="12.75">
      <c r="A900" s="121"/>
      <c r="B900" s="36"/>
      <c r="C900" s="121"/>
      <c r="D900" s="121"/>
      <c r="E900" s="121"/>
      <c r="F900" s="121"/>
      <c r="G900" s="121"/>
      <c r="H900" s="121"/>
      <c r="I900" s="121"/>
      <c r="J900" s="121"/>
      <c r="K900" s="121"/>
      <c r="L900" s="121"/>
      <c r="M900" s="123"/>
      <c r="N900" s="18"/>
      <c r="O900" s="18"/>
      <c r="P900" s="18"/>
    </row>
    <row r="901" spans="1:16" ht="12.75">
      <c r="A901" s="121"/>
      <c r="B901" s="36"/>
      <c r="C901" s="121"/>
      <c r="D901" s="121"/>
      <c r="E901" s="121"/>
      <c r="F901" s="121"/>
      <c r="G901" s="121"/>
      <c r="H901" s="121"/>
      <c r="I901" s="121"/>
      <c r="J901" s="121"/>
      <c r="K901" s="121"/>
      <c r="L901" s="121"/>
      <c r="M901" s="123"/>
      <c r="N901" s="18"/>
      <c r="O901" s="18"/>
      <c r="P901" s="18"/>
    </row>
    <row r="902" spans="1:16" ht="12.75">
      <c r="A902" s="121"/>
      <c r="B902" s="36"/>
      <c r="C902" s="121"/>
      <c r="D902" s="121"/>
      <c r="E902" s="121"/>
      <c r="F902" s="121"/>
      <c r="G902" s="121"/>
      <c r="H902" s="121"/>
      <c r="I902" s="121"/>
      <c r="J902" s="121"/>
      <c r="K902" s="121"/>
      <c r="L902" s="121"/>
      <c r="M902" s="123"/>
      <c r="N902" s="18"/>
      <c r="O902" s="18"/>
      <c r="P902" s="18"/>
    </row>
    <row r="903" spans="1:16" ht="12.75">
      <c r="A903" s="121"/>
      <c r="B903" s="36"/>
      <c r="C903" s="121"/>
      <c r="D903" s="121"/>
      <c r="E903" s="121"/>
      <c r="F903" s="121"/>
      <c r="G903" s="121"/>
      <c r="H903" s="121"/>
      <c r="I903" s="121"/>
      <c r="J903" s="121"/>
      <c r="K903" s="121"/>
      <c r="L903" s="121"/>
      <c r="M903" s="123"/>
      <c r="N903" s="18"/>
      <c r="O903" s="18"/>
      <c r="P903" s="18"/>
    </row>
    <row r="904" spans="1:16" ht="12.75">
      <c r="A904" s="121"/>
      <c r="B904" s="36"/>
      <c r="C904" s="121"/>
      <c r="D904" s="121"/>
      <c r="E904" s="121"/>
      <c r="F904" s="121"/>
      <c r="G904" s="121"/>
      <c r="H904" s="121"/>
      <c r="I904" s="121"/>
      <c r="J904" s="121"/>
      <c r="K904" s="121"/>
      <c r="L904" s="121"/>
      <c r="M904" s="123"/>
      <c r="N904" s="18"/>
      <c r="O904" s="18"/>
      <c r="P904" s="18"/>
    </row>
    <row r="905" spans="1:16" ht="12.75">
      <c r="A905" s="121"/>
      <c r="B905" s="36"/>
      <c r="C905" s="121"/>
      <c r="D905" s="121"/>
      <c r="E905" s="121"/>
      <c r="F905" s="121"/>
      <c r="G905" s="121"/>
      <c r="H905" s="121"/>
      <c r="I905" s="121"/>
      <c r="J905" s="121"/>
      <c r="K905" s="121"/>
      <c r="L905" s="121"/>
      <c r="M905" s="123"/>
      <c r="N905" s="18"/>
      <c r="O905" s="18"/>
      <c r="P905" s="18"/>
    </row>
    <row r="906" spans="1:16" ht="12.75">
      <c r="A906" s="121"/>
      <c r="B906" s="36"/>
      <c r="C906" s="121"/>
      <c r="D906" s="121"/>
      <c r="E906" s="121"/>
      <c r="F906" s="121"/>
      <c r="G906" s="121"/>
      <c r="H906" s="121"/>
      <c r="I906" s="121"/>
      <c r="J906" s="121"/>
      <c r="K906" s="121"/>
      <c r="L906" s="121"/>
      <c r="M906" s="123"/>
      <c r="N906" s="18"/>
      <c r="O906" s="18"/>
      <c r="P906" s="18"/>
    </row>
    <row r="907" spans="1:16" ht="12.75">
      <c r="A907" s="121"/>
      <c r="B907" s="36"/>
      <c r="C907" s="121"/>
      <c r="D907" s="121"/>
      <c r="E907" s="121"/>
      <c r="F907" s="121"/>
      <c r="G907" s="121"/>
      <c r="H907" s="121"/>
      <c r="I907" s="121"/>
      <c r="J907" s="121"/>
      <c r="K907" s="121"/>
      <c r="L907" s="121"/>
      <c r="M907" s="123"/>
      <c r="N907" s="18"/>
      <c r="O907" s="18"/>
      <c r="P907" s="18"/>
    </row>
    <row r="908" spans="1:16" ht="12.75">
      <c r="A908" s="121"/>
      <c r="B908" s="36"/>
      <c r="C908" s="121"/>
      <c r="D908" s="121"/>
      <c r="E908" s="121"/>
      <c r="F908" s="121"/>
      <c r="G908" s="121"/>
      <c r="H908" s="121"/>
      <c r="I908" s="121"/>
      <c r="J908" s="121"/>
      <c r="K908" s="121"/>
      <c r="L908" s="121"/>
      <c r="M908" s="123"/>
      <c r="N908" s="18"/>
      <c r="O908" s="18"/>
      <c r="P908" s="18"/>
    </row>
    <row r="909" spans="1:16" ht="12.75">
      <c r="A909" s="121"/>
      <c r="B909" s="36"/>
      <c r="C909" s="121"/>
      <c r="D909" s="121"/>
      <c r="E909" s="121"/>
      <c r="F909" s="121"/>
      <c r="G909" s="121"/>
      <c r="H909" s="121"/>
      <c r="I909" s="121"/>
      <c r="J909" s="121"/>
      <c r="K909" s="121"/>
      <c r="L909" s="121"/>
      <c r="M909" s="123"/>
      <c r="N909" s="18"/>
      <c r="O909" s="18"/>
      <c r="P909" s="18"/>
    </row>
    <row r="910" spans="1:16" ht="12.75">
      <c r="A910" s="121"/>
      <c r="B910" s="36"/>
      <c r="C910" s="121"/>
      <c r="D910" s="121"/>
      <c r="E910" s="121"/>
      <c r="F910" s="121"/>
      <c r="G910" s="121"/>
      <c r="H910" s="121"/>
      <c r="I910" s="121"/>
      <c r="J910" s="121"/>
      <c r="K910" s="121"/>
      <c r="L910" s="121"/>
      <c r="M910" s="123"/>
      <c r="N910" s="18"/>
      <c r="O910" s="18"/>
      <c r="P910" s="18"/>
    </row>
    <row r="911" spans="1:16" ht="12.75">
      <c r="A911" s="121"/>
      <c r="B911" s="36"/>
      <c r="C911" s="121"/>
      <c r="D911" s="121"/>
      <c r="E911" s="121"/>
      <c r="F911" s="121"/>
      <c r="G911" s="121"/>
      <c r="H911" s="121"/>
      <c r="I911" s="121"/>
      <c r="J911" s="121"/>
      <c r="K911" s="121"/>
      <c r="L911" s="121"/>
      <c r="M911" s="123"/>
      <c r="N911" s="18"/>
      <c r="O911" s="18"/>
      <c r="P911" s="18"/>
    </row>
    <row r="912" spans="1:16" ht="12.75">
      <c r="A912" s="121"/>
      <c r="B912" s="36"/>
      <c r="C912" s="121"/>
      <c r="D912" s="121"/>
      <c r="E912" s="121"/>
      <c r="F912" s="121"/>
      <c r="G912" s="121"/>
      <c r="H912" s="121"/>
      <c r="I912" s="121"/>
      <c r="J912" s="121"/>
      <c r="K912" s="121"/>
      <c r="L912" s="121"/>
      <c r="M912" s="123"/>
      <c r="N912" s="18"/>
      <c r="O912" s="18"/>
      <c r="P912" s="18"/>
    </row>
    <row r="913" spans="1:16" ht="12.75">
      <c r="A913" s="121"/>
      <c r="B913" s="36"/>
      <c r="C913" s="121"/>
      <c r="D913" s="121"/>
      <c r="E913" s="121"/>
      <c r="F913" s="121"/>
      <c r="G913" s="121"/>
      <c r="H913" s="121"/>
      <c r="I913" s="121"/>
      <c r="J913" s="121"/>
      <c r="K913" s="121"/>
      <c r="L913" s="121"/>
      <c r="M913" s="123"/>
      <c r="N913" s="18"/>
      <c r="O913" s="18"/>
      <c r="P913" s="18"/>
    </row>
    <row r="914" spans="1:16" ht="12.75">
      <c r="A914" s="121"/>
      <c r="B914" s="36"/>
      <c r="C914" s="121"/>
      <c r="D914" s="121"/>
      <c r="E914" s="121"/>
      <c r="F914" s="121"/>
      <c r="G914" s="121"/>
      <c r="H914" s="121"/>
      <c r="I914" s="121"/>
      <c r="J914" s="121"/>
      <c r="K914" s="121"/>
      <c r="L914" s="121"/>
      <c r="M914" s="123"/>
      <c r="N914" s="18"/>
      <c r="O914" s="18"/>
      <c r="P914" s="18"/>
    </row>
    <row r="915" spans="1:16" ht="12.75">
      <c r="A915" s="121"/>
      <c r="B915" s="36"/>
      <c r="C915" s="121"/>
      <c r="D915" s="121"/>
      <c r="E915" s="121"/>
      <c r="F915" s="121"/>
      <c r="G915" s="121"/>
      <c r="H915" s="121"/>
      <c r="I915" s="121"/>
      <c r="J915" s="121"/>
      <c r="K915" s="121"/>
      <c r="L915" s="121"/>
      <c r="M915" s="123"/>
      <c r="N915" s="18"/>
      <c r="O915" s="18"/>
      <c r="P915" s="18"/>
    </row>
    <row r="916" spans="1:16" ht="12.75">
      <c r="A916" s="121"/>
      <c r="B916" s="36"/>
      <c r="C916" s="121"/>
      <c r="D916" s="121"/>
      <c r="E916" s="121"/>
      <c r="F916" s="121"/>
      <c r="G916" s="121"/>
      <c r="H916" s="121"/>
      <c r="I916" s="121"/>
      <c r="J916" s="121"/>
      <c r="K916" s="121"/>
      <c r="L916" s="121"/>
      <c r="M916" s="123"/>
      <c r="N916" s="18"/>
      <c r="O916" s="18"/>
      <c r="P916" s="18"/>
    </row>
    <row r="917" spans="1:16" ht="12.75">
      <c r="A917" s="121"/>
      <c r="B917" s="36"/>
      <c r="C917" s="121"/>
      <c r="D917" s="121"/>
      <c r="E917" s="121"/>
      <c r="F917" s="121"/>
      <c r="G917" s="121"/>
      <c r="H917" s="121"/>
      <c r="I917" s="121"/>
      <c r="J917" s="121"/>
      <c r="K917" s="121"/>
      <c r="L917" s="121"/>
      <c r="M917" s="123"/>
      <c r="N917" s="18"/>
      <c r="O917" s="18"/>
      <c r="P917" s="18"/>
    </row>
    <row r="918" spans="1:16" ht="12.75">
      <c r="A918" s="121"/>
      <c r="B918" s="36"/>
      <c r="C918" s="121"/>
      <c r="D918" s="121"/>
      <c r="E918" s="121"/>
      <c r="F918" s="121"/>
      <c r="G918" s="121"/>
      <c r="H918" s="121"/>
      <c r="I918" s="121"/>
      <c r="J918" s="121"/>
      <c r="K918" s="121"/>
      <c r="L918" s="121"/>
      <c r="M918" s="123"/>
      <c r="N918" s="18"/>
      <c r="O918" s="18"/>
      <c r="P918" s="18"/>
    </row>
    <row r="919" spans="1:16" ht="12.75">
      <c r="A919" s="121"/>
      <c r="B919" s="36"/>
      <c r="C919" s="121"/>
      <c r="D919" s="121"/>
      <c r="E919" s="121"/>
      <c r="F919" s="121"/>
      <c r="G919" s="121"/>
      <c r="H919" s="121"/>
      <c r="I919" s="121"/>
      <c r="J919" s="121"/>
      <c r="K919" s="121"/>
      <c r="L919" s="121"/>
      <c r="M919" s="123"/>
      <c r="N919" s="18"/>
      <c r="O919" s="18"/>
      <c r="P919" s="18"/>
    </row>
    <row r="920" spans="1:16" ht="12.75">
      <c r="A920" s="121"/>
      <c r="B920" s="36"/>
      <c r="C920" s="121"/>
      <c r="D920" s="121"/>
      <c r="E920" s="121"/>
      <c r="F920" s="121"/>
      <c r="G920" s="121"/>
      <c r="H920" s="121"/>
      <c r="I920" s="121"/>
      <c r="J920" s="121"/>
      <c r="K920" s="121"/>
      <c r="L920" s="121"/>
      <c r="M920" s="123"/>
      <c r="N920" s="18"/>
      <c r="O920" s="18"/>
      <c r="P920" s="18"/>
    </row>
    <row r="921" spans="1:16" ht="12.75">
      <c r="A921" s="121"/>
      <c r="B921" s="36"/>
      <c r="C921" s="121"/>
      <c r="D921" s="121"/>
      <c r="E921" s="121"/>
      <c r="F921" s="121"/>
      <c r="G921" s="121"/>
      <c r="H921" s="121"/>
      <c r="I921" s="121"/>
      <c r="J921" s="121"/>
      <c r="K921" s="121"/>
      <c r="L921" s="121"/>
      <c r="M921" s="123"/>
      <c r="N921" s="18"/>
      <c r="O921" s="18"/>
      <c r="P921" s="18"/>
    </row>
    <row r="922" spans="1:16" ht="12.75">
      <c r="A922" s="121"/>
      <c r="B922" s="36"/>
      <c r="C922" s="121"/>
      <c r="D922" s="121"/>
      <c r="E922" s="121"/>
      <c r="F922" s="121"/>
      <c r="G922" s="121"/>
      <c r="H922" s="121"/>
      <c r="I922" s="121"/>
      <c r="J922" s="121"/>
      <c r="K922" s="121"/>
      <c r="L922" s="121"/>
      <c r="M922" s="123"/>
      <c r="N922" s="18"/>
      <c r="O922" s="18"/>
      <c r="P922" s="18"/>
    </row>
    <row r="923" spans="1:16" ht="12.75">
      <c r="A923" s="121"/>
      <c r="B923" s="36"/>
      <c r="C923" s="121"/>
      <c r="D923" s="121"/>
      <c r="E923" s="121"/>
      <c r="F923" s="121"/>
      <c r="G923" s="121"/>
      <c r="H923" s="121"/>
      <c r="I923" s="121"/>
      <c r="J923" s="121"/>
      <c r="K923" s="121"/>
      <c r="L923" s="121"/>
      <c r="M923" s="123"/>
      <c r="N923" s="18"/>
      <c r="O923" s="18"/>
      <c r="P923" s="18"/>
    </row>
    <row r="924" spans="1:16" ht="12.75">
      <c r="A924" s="121"/>
      <c r="B924" s="36"/>
      <c r="C924" s="121"/>
      <c r="D924" s="121"/>
      <c r="E924" s="121"/>
      <c r="F924" s="121"/>
      <c r="G924" s="121"/>
      <c r="H924" s="121"/>
      <c r="I924" s="121"/>
      <c r="J924" s="121"/>
      <c r="K924" s="121"/>
      <c r="L924" s="121"/>
      <c r="M924" s="123"/>
      <c r="N924" s="18"/>
      <c r="O924" s="18"/>
      <c r="P924" s="18"/>
    </row>
    <row r="925" spans="1:16" ht="12.75">
      <c r="A925" s="121"/>
      <c r="B925" s="36"/>
      <c r="C925" s="121"/>
      <c r="D925" s="121"/>
      <c r="E925" s="121"/>
      <c r="F925" s="121"/>
      <c r="G925" s="121"/>
      <c r="H925" s="121"/>
      <c r="I925" s="121"/>
      <c r="J925" s="121"/>
      <c r="K925" s="121"/>
      <c r="L925" s="121"/>
      <c r="M925" s="123"/>
      <c r="N925" s="18"/>
      <c r="O925" s="18"/>
      <c r="P925" s="18"/>
    </row>
    <row r="926" spans="1:16" ht="12.75">
      <c r="A926" s="121"/>
      <c r="B926" s="36"/>
      <c r="C926" s="121"/>
      <c r="D926" s="121"/>
      <c r="E926" s="121"/>
      <c r="F926" s="121"/>
      <c r="G926" s="121"/>
      <c r="H926" s="121"/>
      <c r="I926" s="121"/>
      <c r="J926" s="121"/>
      <c r="K926" s="121"/>
      <c r="L926" s="121"/>
      <c r="M926" s="123"/>
      <c r="N926" s="18"/>
      <c r="O926" s="18"/>
      <c r="P926" s="18"/>
    </row>
    <row r="927" spans="1:16" ht="12.75">
      <c r="A927" s="121"/>
      <c r="B927" s="36"/>
      <c r="C927" s="121"/>
      <c r="D927" s="121"/>
      <c r="E927" s="121"/>
      <c r="F927" s="121"/>
      <c r="G927" s="121"/>
      <c r="H927" s="121"/>
      <c r="I927" s="121"/>
      <c r="J927" s="121"/>
      <c r="K927" s="121"/>
      <c r="L927" s="121"/>
      <c r="M927" s="123"/>
      <c r="N927" s="18"/>
      <c r="O927" s="18"/>
      <c r="P927" s="18"/>
    </row>
    <row r="928" spans="1:16" ht="12.75">
      <c r="A928" s="121"/>
      <c r="B928" s="36"/>
      <c r="C928" s="121"/>
      <c r="D928" s="121"/>
      <c r="E928" s="121"/>
      <c r="F928" s="121"/>
      <c r="G928" s="121"/>
      <c r="H928" s="121"/>
      <c r="I928" s="121"/>
      <c r="J928" s="121"/>
      <c r="K928" s="121"/>
      <c r="L928" s="121"/>
      <c r="M928" s="123"/>
      <c r="N928" s="18"/>
      <c r="O928" s="18"/>
      <c r="P928" s="18"/>
    </row>
    <row r="929" spans="1:16" ht="12.75">
      <c r="A929" s="121"/>
      <c r="B929" s="36"/>
      <c r="C929" s="121"/>
      <c r="D929" s="121"/>
      <c r="E929" s="121"/>
      <c r="F929" s="121"/>
      <c r="G929" s="121"/>
      <c r="H929" s="121"/>
      <c r="I929" s="121"/>
      <c r="J929" s="121"/>
      <c r="K929" s="121"/>
      <c r="L929" s="121"/>
      <c r="M929" s="123"/>
      <c r="N929" s="18"/>
      <c r="O929" s="18"/>
      <c r="P929" s="18"/>
    </row>
    <row r="930" spans="1:16" ht="12.75">
      <c r="A930" s="121"/>
      <c r="B930" s="36"/>
      <c r="C930" s="121"/>
      <c r="D930" s="121"/>
      <c r="E930" s="121"/>
      <c r="F930" s="121"/>
      <c r="G930" s="121"/>
      <c r="H930" s="121"/>
      <c r="I930" s="121"/>
      <c r="J930" s="121"/>
      <c r="K930" s="121"/>
      <c r="L930" s="121"/>
      <c r="M930" s="123"/>
      <c r="N930" s="18"/>
      <c r="O930" s="18"/>
      <c r="P930" s="18"/>
    </row>
    <row r="931" spans="1:16" ht="12.75">
      <c r="A931" s="121"/>
      <c r="B931" s="36"/>
      <c r="C931" s="121"/>
      <c r="D931" s="121"/>
      <c r="E931" s="121"/>
      <c r="F931" s="121"/>
      <c r="G931" s="121"/>
      <c r="H931" s="121"/>
      <c r="I931" s="121"/>
      <c r="J931" s="121"/>
      <c r="K931" s="121"/>
      <c r="L931" s="121"/>
      <c r="M931" s="123"/>
      <c r="N931" s="18"/>
      <c r="O931" s="18"/>
      <c r="P931" s="18"/>
    </row>
    <row r="932" spans="1:16" ht="12.75">
      <c r="A932" s="121"/>
      <c r="B932" s="36"/>
      <c r="C932" s="121"/>
      <c r="D932" s="121"/>
      <c r="E932" s="121"/>
      <c r="F932" s="121"/>
      <c r="G932" s="121"/>
      <c r="H932" s="121"/>
      <c r="I932" s="121"/>
      <c r="J932" s="121"/>
      <c r="K932" s="121"/>
      <c r="L932" s="121"/>
      <c r="M932" s="123"/>
      <c r="N932" s="18"/>
      <c r="O932" s="18"/>
      <c r="P932" s="18"/>
    </row>
    <row r="933" spans="1:16" ht="12.75">
      <c r="A933" s="121"/>
      <c r="B933" s="36"/>
      <c r="C933" s="121"/>
      <c r="D933" s="121"/>
      <c r="E933" s="121"/>
      <c r="F933" s="121"/>
      <c r="G933" s="121"/>
      <c r="H933" s="121"/>
      <c r="I933" s="121"/>
      <c r="J933" s="121"/>
      <c r="K933" s="121"/>
      <c r="L933" s="121"/>
      <c r="M933" s="123"/>
      <c r="N933" s="18"/>
      <c r="O933" s="18"/>
      <c r="P933" s="18"/>
    </row>
    <row r="934" spans="1:16" ht="12.75">
      <c r="A934" s="121"/>
      <c r="B934" s="36"/>
      <c r="C934" s="121"/>
      <c r="D934" s="121"/>
      <c r="E934" s="121"/>
      <c r="F934" s="121"/>
      <c r="G934" s="121"/>
      <c r="H934" s="121"/>
      <c r="I934" s="121"/>
      <c r="J934" s="121"/>
      <c r="K934" s="121"/>
      <c r="L934" s="121"/>
      <c r="M934" s="123"/>
      <c r="N934" s="18"/>
      <c r="O934" s="18"/>
      <c r="P934" s="18"/>
    </row>
    <row r="935" spans="1:16" ht="12.75">
      <c r="A935" s="121"/>
      <c r="B935" s="36"/>
      <c r="C935" s="121"/>
      <c r="D935" s="121"/>
      <c r="E935" s="121"/>
      <c r="F935" s="121"/>
      <c r="G935" s="121"/>
      <c r="H935" s="121"/>
      <c r="I935" s="121"/>
      <c r="J935" s="121"/>
      <c r="K935" s="121"/>
      <c r="L935" s="121"/>
      <c r="M935" s="123"/>
      <c r="N935" s="18"/>
      <c r="O935" s="18"/>
      <c r="P935" s="18"/>
    </row>
    <row r="936" spans="1:16" ht="12.75">
      <c r="A936" s="121"/>
      <c r="B936" s="36"/>
      <c r="C936" s="121"/>
      <c r="D936" s="121"/>
      <c r="E936" s="121"/>
      <c r="F936" s="121"/>
      <c r="G936" s="121"/>
      <c r="H936" s="121"/>
      <c r="I936" s="121"/>
      <c r="J936" s="121"/>
      <c r="K936" s="121"/>
      <c r="L936" s="121"/>
      <c r="M936" s="123"/>
      <c r="N936" s="18"/>
      <c r="O936" s="18"/>
      <c r="P936" s="18"/>
    </row>
    <row r="937" spans="1:16" ht="12.75">
      <c r="A937" s="121"/>
      <c r="B937" s="36"/>
      <c r="C937" s="121"/>
      <c r="D937" s="121"/>
      <c r="E937" s="121"/>
      <c r="F937" s="121"/>
      <c r="G937" s="121"/>
      <c r="H937" s="121"/>
      <c r="I937" s="121"/>
      <c r="J937" s="121"/>
      <c r="K937" s="121"/>
      <c r="L937" s="121"/>
      <c r="M937" s="123"/>
      <c r="N937" s="18"/>
      <c r="O937" s="18"/>
      <c r="P937" s="18"/>
    </row>
    <row r="938" spans="1:16" ht="12.75">
      <c r="A938" s="121"/>
      <c r="B938" s="36"/>
      <c r="C938" s="121"/>
      <c r="D938" s="121"/>
      <c r="E938" s="121"/>
      <c r="F938" s="121"/>
      <c r="G938" s="121"/>
      <c r="H938" s="121"/>
      <c r="I938" s="121"/>
      <c r="J938" s="121"/>
      <c r="K938" s="121"/>
      <c r="L938" s="121"/>
      <c r="M938" s="123"/>
      <c r="N938" s="18"/>
      <c r="O938" s="18"/>
      <c r="P938" s="18"/>
    </row>
    <row r="939" spans="1:16" ht="12.75">
      <c r="A939" s="121"/>
      <c r="B939" s="36"/>
      <c r="C939" s="121"/>
      <c r="D939" s="121"/>
      <c r="E939" s="121"/>
      <c r="F939" s="121"/>
      <c r="G939" s="121"/>
      <c r="H939" s="121"/>
      <c r="I939" s="121"/>
      <c r="J939" s="121"/>
      <c r="K939" s="121"/>
      <c r="L939" s="121"/>
      <c r="M939" s="123"/>
      <c r="N939" s="18"/>
      <c r="O939" s="18"/>
      <c r="P939" s="18"/>
    </row>
    <row r="940" spans="1:16" ht="12.75">
      <c r="A940" s="121"/>
      <c r="B940" s="36"/>
      <c r="C940" s="121"/>
      <c r="D940" s="121"/>
      <c r="E940" s="121"/>
      <c r="F940" s="121"/>
      <c r="G940" s="121"/>
      <c r="H940" s="121"/>
      <c r="I940" s="121"/>
      <c r="J940" s="121"/>
      <c r="K940" s="121"/>
      <c r="L940" s="121"/>
      <c r="M940" s="123"/>
      <c r="N940" s="18"/>
      <c r="O940" s="18"/>
      <c r="P940" s="18"/>
    </row>
    <row r="941" spans="1:16" ht="12.75">
      <c r="A941" s="121"/>
      <c r="B941" s="36"/>
      <c r="C941" s="121"/>
      <c r="D941" s="121"/>
      <c r="E941" s="121"/>
      <c r="F941" s="121"/>
      <c r="G941" s="121"/>
      <c r="H941" s="121"/>
      <c r="I941" s="121"/>
      <c r="J941" s="121"/>
      <c r="K941" s="121"/>
      <c r="L941" s="121"/>
      <c r="M941" s="123"/>
      <c r="N941" s="18"/>
      <c r="O941" s="18"/>
      <c r="P941" s="18"/>
    </row>
    <row r="942" spans="1:16" ht="12.75">
      <c r="A942" s="121"/>
      <c r="B942" s="36"/>
      <c r="C942" s="121"/>
      <c r="D942" s="121"/>
      <c r="E942" s="121"/>
      <c r="F942" s="121"/>
      <c r="G942" s="121"/>
      <c r="H942" s="121"/>
      <c r="I942" s="121"/>
      <c r="J942" s="121"/>
      <c r="K942" s="121"/>
      <c r="L942" s="121"/>
      <c r="M942" s="123"/>
      <c r="N942" s="18"/>
      <c r="O942" s="18"/>
      <c r="P942" s="18"/>
    </row>
    <row r="943" spans="1:16" ht="12.75">
      <c r="A943" s="121"/>
      <c r="B943" s="36"/>
      <c r="C943" s="121"/>
      <c r="D943" s="121"/>
      <c r="E943" s="121"/>
      <c r="F943" s="121"/>
      <c r="G943" s="121"/>
      <c r="H943" s="121"/>
      <c r="I943" s="121"/>
      <c r="J943" s="121"/>
      <c r="K943" s="121"/>
      <c r="L943" s="121"/>
      <c r="M943" s="123"/>
      <c r="N943" s="18"/>
      <c r="O943" s="18"/>
      <c r="P943" s="18"/>
    </row>
    <row r="944" spans="1:16" ht="12.75">
      <c r="A944" s="121"/>
      <c r="B944" s="36"/>
      <c r="C944" s="121"/>
      <c r="D944" s="121"/>
      <c r="E944" s="121"/>
      <c r="F944" s="121"/>
      <c r="G944" s="121"/>
      <c r="H944" s="121"/>
      <c r="I944" s="121"/>
      <c r="J944" s="121"/>
      <c r="K944" s="121"/>
      <c r="L944" s="121"/>
      <c r="M944" s="123"/>
      <c r="N944" s="18"/>
      <c r="O944" s="18"/>
      <c r="P944" s="18"/>
    </row>
    <row r="945" spans="1:16" ht="12.75">
      <c r="A945" s="121"/>
      <c r="B945" s="36"/>
      <c r="C945" s="121"/>
      <c r="D945" s="121"/>
      <c r="E945" s="121"/>
      <c r="F945" s="121"/>
      <c r="G945" s="121"/>
      <c r="H945" s="121"/>
      <c r="I945" s="121"/>
      <c r="J945" s="121"/>
      <c r="K945" s="121"/>
      <c r="L945" s="121"/>
      <c r="M945" s="123"/>
      <c r="N945" s="18"/>
      <c r="O945" s="18"/>
      <c r="P945" s="18"/>
    </row>
    <row r="946" spans="1:16" ht="12.75">
      <c r="A946" s="121"/>
      <c r="B946" s="36"/>
      <c r="C946" s="121"/>
      <c r="D946" s="121"/>
      <c r="E946" s="121"/>
      <c r="F946" s="121"/>
      <c r="G946" s="121"/>
      <c r="H946" s="121"/>
      <c r="I946" s="121"/>
      <c r="J946" s="121"/>
      <c r="K946" s="121"/>
      <c r="L946" s="121"/>
      <c r="M946" s="123"/>
      <c r="N946" s="18"/>
      <c r="O946" s="18"/>
      <c r="P946" s="18"/>
    </row>
    <row r="947" spans="1:16" ht="12.75">
      <c r="A947" s="121"/>
      <c r="B947" s="36"/>
      <c r="C947" s="121"/>
      <c r="D947" s="121"/>
      <c r="E947" s="121"/>
      <c r="F947" s="121"/>
      <c r="G947" s="121"/>
      <c r="H947" s="121"/>
      <c r="I947" s="121"/>
      <c r="J947" s="121"/>
      <c r="K947" s="121"/>
      <c r="L947" s="121"/>
      <c r="M947" s="123"/>
      <c r="N947" s="18"/>
      <c r="O947" s="18"/>
      <c r="P947" s="18"/>
    </row>
    <row r="948" spans="1:16" ht="12.75">
      <c r="A948" s="121"/>
      <c r="B948" s="36"/>
      <c r="C948" s="121"/>
      <c r="D948" s="121"/>
      <c r="E948" s="121"/>
      <c r="F948" s="121"/>
      <c r="G948" s="121"/>
      <c r="H948" s="121"/>
      <c r="I948" s="121"/>
      <c r="J948" s="121"/>
      <c r="K948" s="121"/>
      <c r="L948" s="121"/>
      <c r="M948" s="123"/>
      <c r="N948" s="18"/>
      <c r="O948" s="18"/>
      <c r="P948" s="18"/>
    </row>
    <row r="949" spans="1:16" ht="12.75">
      <c r="A949" s="121"/>
      <c r="B949" s="36"/>
      <c r="C949" s="121"/>
      <c r="D949" s="121"/>
      <c r="E949" s="121"/>
      <c r="F949" s="121"/>
      <c r="G949" s="121"/>
      <c r="H949" s="121"/>
      <c r="I949" s="121"/>
      <c r="J949" s="121"/>
      <c r="K949" s="121"/>
      <c r="L949" s="121"/>
      <c r="M949" s="123"/>
      <c r="N949" s="18"/>
      <c r="O949" s="18"/>
      <c r="P949" s="18"/>
    </row>
    <row r="950" spans="1:16" ht="12.75">
      <c r="A950" s="121"/>
      <c r="B950" s="36"/>
      <c r="C950" s="121"/>
      <c r="D950" s="121"/>
      <c r="E950" s="121"/>
      <c r="F950" s="121"/>
      <c r="G950" s="121"/>
      <c r="H950" s="121"/>
      <c r="I950" s="121"/>
      <c r="J950" s="121"/>
      <c r="K950" s="121"/>
      <c r="L950" s="121"/>
      <c r="M950" s="123"/>
      <c r="N950" s="18"/>
      <c r="O950" s="18"/>
      <c r="P950" s="18"/>
    </row>
    <row r="951" spans="1:16" ht="12.75">
      <c r="A951" s="121"/>
      <c r="B951" s="36"/>
      <c r="C951" s="121"/>
      <c r="D951" s="121"/>
      <c r="E951" s="121"/>
      <c r="F951" s="121"/>
      <c r="G951" s="121"/>
      <c r="H951" s="121"/>
      <c r="I951" s="121"/>
      <c r="J951" s="121"/>
      <c r="K951" s="121"/>
      <c r="L951" s="121"/>
      <c r="M951" s="123"/>
      <c r="N951" s="18"/>
      <c r="O951" s="18"/>
      <c r="P951" s="18"/>
    </row>
    <row r="952" spans="1:16" ht="12.75">
      <c r="A952" s="121"/>
      <c r="B952" s="36"/>
      <c r="C952" s="121"/>
      <c r="D952" s="121"/>
      <c r="E952" s="121"/>
      <c r="F952" s="121"/>
      <c r="G952" s="121"/>
      <c r="H952" s="121"/>
      <c r="I952" s="121"/>
      <c r="J952" s="121"/>
      <c r="K952" s="121"/>
      <c r="L952" s="121"/>
      <c r="M952" s="123"/>
      <c r="N952" s="18"/>
      <c r="O952" s="18"/>
      <c r="P952" s="18"/>
    </row>
    <row r="953" spans="1:16" ht="12.75">
      <c r="A953" s="121"/>
      <c r="B953" s="36"/>
      <c r="C953" s="121"/>
      <c r="D953" s="121"/>
      <c r="E953" s="121"/>
      <c r="F953" s="121"/>
      <c r="G953" s="121"/>
      <c r="H953" s="121"/>
      <c r="I953" s="121"/>
      <c r="J953" s="121"/>
      <c r="K953" s="121"/>
      <c r="L953" s="121"/>
      <c r="M953" s="123"/>
      <c r="N953" s="18"/>
      <c r="O953" s="18"/>
      <c r="P953" s="18"/>
    </row>
    <row r="954" spans="1:16" ht="12.75">
      <c r="A954" s="121"/>
      <c r="B954" s="36"/>
      <c r="C954" s="121"/>
      <c r="D954" s="121"/>
      <c r="E954" s="121"/>
      <c r="F954" s="121"/>
      <c r="G954" s="121"/>
      <c r="H954" s="121"/>
      <c r="I954" s="121"/>
      <c r="J954" s="121"/>
      <c r="K954" s="121"/>
      <c r="L954" s="121"/>
      <c r="M954" s="123"/>
      <c r="N954" s="18"/>
      <c r="O954" s="18"/>
      <c r="P954" s="18"/>
    </row>
    <row r="955" spans="1:16" ht="12.75">
      <c r="A955" s="121"/>
      <c r="B955" s="36"/>
      <c r="C955" s="121"/>
      <c r="D955" s="121"/>
      <c r="E955" s="121"/>
      <c r="F955" s="121"/>
      <c r="G955" s="121"/>
      <c r="H955" s="121"/>
      <c r="I955" s="121"/>
      <c r="J955" s="121"/>
      <c r="K955" s="121"/>
      <c r="L955" s="121"/>
      <c r="M955" s="123"/>
      <c r="N955" s="18"/>
      <c r="O955" s="18"/>
      <c r="P955" s="18"/>
    </row>
    <row r="956" spans="1:16" ht="12.75">
      <c r="A956" s="121"/>
      <c r="B956" s="36"/>
      <c r="C956" s="121"/>
      <c r="D956" s="121"/>
      <c r="E956" s="121"/>
      <c r="F956" s="121"/>
      <c r="G956" s="121"/>
      <c r="H956" s="121"/>
      <c r="I956" s="121"/>
      <c r="J956" s="121"/>
      <c r="K956" s="121"/>
      <c r="L956" s="121"/>
      <c r="M956" s="123"/>
      <c r="N956" s="18"/>
      <c r="O956" s="18"/>
      <c r="P956" s="18"/>
    </row>
    <row r="957" spans="1:16" ht="12.75">
      <c r="A957" s="121"/>
      <c r="B957" s="36"/>
      <c r="C957" s="121"/>
      <c r="D957" s="121"/>
      <c r="E957" s="121"/>
      <c r="F957" s="121"/>
      <c r="G957" s="121"/>
      <c r="H957" s="121"/>
      <c r="I957" s="121"/>
      <c r="J957" s="121"/>
      <c r="K957" s="121"/>
      <c r="L957" s="121"/>
      <c r="M957" s="123"/>
      <c r="N957" s="18"/>
      <c r="O957" s="18"/>
      <c r="P957" s="18"/>
    </row>
    <row r="958" spans="1:16" ht="12.75">
      <c r="A958" s="121"/>
      <c r="B958" s="36"/>
      <c r="C958" s="121"/>
      <c r="D958" s="121"/>
      <c r="E958" s="121"/>
      <c r="F958" s="121"/>
      <c r="G958" s="121"/>
      <c r="H958" s="121"/>
      <c r="I958" s="121"/>
      <c r="J958" s="121"/>
      <c r="K958" s="121"/>
      <c r="L958" s="121"/>
      <c r="M958" s="123"/>
      <c r="N958" s="18"/>
      <c r="O958" s="18"/>
      <c r="P958" s="18"/>
    </row>
    <row r="959" spans="1:16" ht="12.75">
      <c r="A959" s="121"/>
      <c r="B959" s="36"/>
      <c r="C959" s="121"/>
      <c r="D959" s="121"/>
      <c r="E959" s="121"/>
      <c r="F959" s="121"/>
      <c r="G959" s="121"/>
      <c r="H959" s="121"/>
      <c r="I959" s="121"/>
      <c r="J959" s="121"/>
      <c r="K959" s="121"/>
      <c r="L959" s="121"/>
      <c r="M959" s="123"/>
      <c r="N959" s="18"/>
      <c r="O959" s="18"/>
      <c r="P959" s="18"/>
    </row>
    <row r="960" spans="1:16" ht="12.75">
      <c r="A960" s="121"/>
      <c r="B960" s="36"/>
      <c r="C960" s="121"/>
      <c r="D960" s="121"/>
      <c r="E960" s="121"/>
      <c r="F960" s="121"/>
      <c r="G960" s="121"/>
      <c r="H960" s="121"/>
      <c r="I960" s="121"/>
      <c r="J960" s="121"/>
      <c r="K960" s="121"/>
      <c r="L960" s="121"/>
      <c r="M960" s="123"/>
      <c r="N960" s="18"/>
      <c r="O960" s="18"/>
      <c r="P960" s="18"/>
    </row>
    <row r="961" spans="1:16" ht="12.75">
      <c r="A961" s="121"/>
      <c r="B961" s="36"/>
      <c r="C961" s="121"/>
      <c r="D961" s="121"/>
      <c r="E961" s="121"/>
      <c r="F961" s="121"/>
      <c r="G961" s="121"/>
      <c r="H961" s="121"/>
      <c r="I961" s="121"/>
      <c r="J961" s="121"/>
      <c r="K961" s="121"/>
      <c r="L961" s="121"/>
      <c r="M961" s="123"/>
      <c r="N961" s="18"/>
      <c r="O961" s="18"/>
      <c r="P961" s="18"/>
    </row>
    <row r="962" spans="1:16" ht="12.75">
      <c r="A962" s="121"/>
      <c r="B962" s="36"/>
      <c r="C962" s="121"/>
      <c r="D962" s="121"/>
      <c r="E962" s="121"/>
      <c r="F962" s="121"/>
      <c r="G962" s="121"/>
      <c r="H962" s="121"/>
      <c r="I962" s="121"/>
      <c r="J962" s="121"/>
      <c r="K962" s="121"/>
      <c r="L962" s="121"/>
      <c r="M962" s="123"/>
      <c r="N962" s="18"/>
      <c r="O962" s="18"/>
      <c r="P962" s="18"/>
    </row>
    <row r="963" spans="1:16" ht="12.75">
      <c r="A963" s="121"/>
      <c r="B963" s="36"/>
      <c r="C963" s="121"/>
      <c r="D963" s="121"/>
      <c r="E963" s="121"/>
      <c r="F963" s="121"/>
      <c r="G963" s="121"/>
      <c r="H963" s="121"/>
      <c r="I963" s="121"/>
      <c r="J963" s="121"/>
      <c r="K963" s="121"/>
      <c r="L963" s="121"/>
      <c r="M963" s="123"/>
      <c r="N963" s="18"/>
      <c r="O963" s="18"/>
      <c r="P963" s="18"/>
    </row>
    <row r="964" spans="1:16" ht="12.75">
      <c r="A964" s="121"/>
      <c r="B964" s="36"/>
      <c r="C964" s="121"/>
      <c r="D964" s="121"/>
      <c r="E964" s="121"/>
      <c r="F964" s="121"/>
      <c r="G964" s="121"/>
      <c r="H964" s="121"/>
      <c r="I964" s="121"/>
      <c r="J964" s="121"/>
      <c r="K964" s="121"/>
      <c r="L964" s="121"/>
      <c r="M964" s="123"/>
      <c r="N964" s="18"/>
      <c r="O964" s="18"/>
      <c r="P964" s="18"/>
    </row>
    <row r="965" spans="1:16" ht="12.75">
      <c r="A965" s="121"/>
      <c r="B965" s="36"/>
      <c r="C965" s="121"/>
      <c r="D965" s="121"/>
      <c r="E965" s="121"/>
      <c r="F965" s="121"/>
      <c r="G965" s="121"/>
      <c r="H965" s="121"/>
      <c r="I965" s="121"/>
      <c r="J965" s="121"/>
      <c r="K965" s="121"/>
      <c r="L965" s="121"/>
      <c r="M965" s="123"/>
      <c r="N965" s="18"/>
      <c r="O965" s="18"/>
      <c r="P965" s="18"/>
    </row>
    <row r="966" spans="1:16" ht="12.75">
      <c r="A966" s="121"/>
      <c r="B966" s="36"/>
      <c r="C966" s="121"/>
      <c r="D966" s="121"/>
      <c r="E966" s="121"/>
      <c r="F966" s="121"/>
      <c r="G966" s="121"/>
      <c r="H966" s="121"/>
      <c r="I966" s="121"/>
      <c r="J966" s="121"/>
      <c r="K966" s="121"/>
      <c r="L966" s="121"/>
      <c r="M966" s="123"/>
      <c r="N966" s="18"/>
      <c r="O966" s="18"/>
      <c r="P966" s="18"/>
    </row>
    <row r="967" spans="1:16" ht="12.75">
      <c r="A967" s="121"/>
      <c r="B967" s="36"/>
      <c r="C967" s="121"/>
      <c r="D967" s="121"/>
      <c r="E967" s="121"/>
      <c r="F967" s="121"/>
      <c r="G967" s="121"/>
      <c r="H967" s="121"/>
      <c r="I967" s="121"/>
      <c r="J967" s="121"/>
      <c r="K967" s="121"/>
      <c r="L967" s="121"/>
      <c r="M967" s="123"/>
      <c r="N967" s="18"/>
      <c r="O967" s="18"/>
      <c r="P967" s="18"/>
    </row>
    <row r="968" spans="1:16" ht="12.75">
      <c r="A968" s="121"/>
      <c r="B968" s="36"/>
      <c r="C968" s="121"/>
      <c r="D968" s="121"/>
      <c r="E968" s="121"/>
      <c r="F968" s="121"/>
      <c r="G968" s="121"/>
      <c r="H968" s="121"/>
      <c r="I968" s="121"/>
      <c r="J968" s="121"/>
      <c r="K968" s="121"/>
      <c r="L968" s="121"/>
      <c r="M968" s="123"/>
      <c r="N968" s="18"/>
      <c r="O968" s="18"/>
      <c r="P968" s="18"/>
    </row>
    <row r="969" spans="1:16" ht="12.75">
      <c r="A969" s="121"/>
      <c r="B969" s="36"/>
      <c r="C969" s="121"/>
      <c r="D969" s="121"/>
      <c r="E969" s="121"/>
      <c r="F969" s="121"/>
      <c r="G969" s="121"/>
      <c r="H969" s="121"/>
      <c r="I969" s="121"/>
      <c r="J969" s="121"/>
      <c r="K969" s="121"/>
      <c r="L969" s="121"/>
      <c r="M969" s="123"/>
      <c r="N969" s="18"/>
      <c r="O969" s="18"/>
      <c r="P969" s="18"/>
    </row>
    <row r="970" spans="1:16" ht="12.75">
      <c r="A970" s="121"/>
      <c r="B970" s="36"/>
      <c r="C970" s="121"/>
      <c r="D970" s="121"/>
      <c r="E970" s="121"/>
      <c r="F970" s="121"/>
      <c r="G970" s="121"/>
      <c r="H970" s="121"/>
      <c r="I970" s="121"/>
      <c r="J970" s="121"/>
      <c r="K970" s="121"/>
      <c r="L970" s="121"/>
      <c r="M970" s="123"/>
      <c r="N970" s="18"/>
      <c r="O970" s="18"/>
      <c r="P970" s="18"/>
    </row>
    <row r="971" spans="1:16" ht="12.75">
      <c r="A971" s="121"/>
      <c r="B971" s="36"/>
      <c r="C971" s="121"/>
      <c r="D971" s="121"/>
      <c r="E971" s="121"/>
      <c r="F971" s="121"/>
      <c r="G971" s="121"/>
      <c r="H971" s="121"/>
      <c r="I971" s="121"/>
      <c r="J971" s="121"/>
      <c r="K971" s="121"/>
      <c r="L971" s="121"/>
      <c r="M971" s="123"/>
      <c r="N971" s="18"/>
      <c r="O971" s="18"/>
      <c r="P971" s="18"/>
    </row>
    <row r="972" spans="1:16" ht="12.75">
      <c r="A972" s="121"/>
      <c r="B972" s="36"/>
      <c r="C972" s="121"/>
      <c r="D972" s="121"/>
      <c r="E972" s="121"/>
      <c r="F972" s="121"/>
      <c r="G972" s="121"/>
      <c r="H972" s="121"/>
      <c r="I972" s="121"/>
      <c r="J972" s="121"/>
      <c r="K972" s="121"/>
      <c r="L972" s="121"/>
      <c r="M972" s="123"/>
      <c r="N972" s="18"/>
      <c r="O972" s="18"/>
      <c r="P972" s="18"/>
    </row>
    <row r="973" spans="1:16" ht="12.75">
      <c r="A973" s="121"/>
      <c r="B973" s="36"/>
      <c r="C973" s="121"/>
      <c r="D973" s="121"/>
      <c r="E973" s="121"/>
      <c r="F973" s="121"/>
      <c r="G973" s="121"/>
      <c r="H973" s="121"/>
      <c r="I973" s="121"/>
      <c r="J973" s="121"/>
      <c r="K973" s="121"/>
      <c r="L973" s="121"/>
      <c r="M973" s="123"/>
      <c r="N973" s="18"/>
      <c r="O973" s="18"/>
      <c r="P973" s="18"/>
    </row>
    <row r="974" spans="1:16" ht="12.75">
      <c r="A974" s="121"/>
      <c r="B974" s="36"/>
      <c r="C974" s="121"/>
      <c r="D974" s="121"/>
      <c r="E974" s="121"/>
      <c r="F974" s="121"/>
      <c r="G974" s="121"/>
      <c r="H974" s="121"/>
      <c r="I974" s="121"/>
      <c r="J974" s="121"/>
      <c r="K974" s="121"/>
      <c r="L974" s="121"/>
      <c r="M974" s="123"/>
      <c r="N974" s="18"/>
      <c r="O974" s="18"/>
      <c r="P974" s="18"/>
    </row>
    <row r="975" spans="1:16" ht="12.75">
      <c r="A975" s="121"/>
      <c r="B975" s="36"/>
      <c r="C975" s="121"/>
      <c r="D975" s="121"/>
      <c r="E975" s="121"/>
      <c r="F975" s="121"/>
      <c r="G975" s="121"/>
      <c r="H975" s="121"/>
      <c r="I975" s="121"/>
      <c r="J975" s="121"/>
      <c r="K975" s="121"/>
      <c r="L975" s="121"/>
      <c r="M975" s="123"/>
      <c r="N975" s="18"/>
      <c r="O975" s="18"/>
      <c r="P975" s="18"/>
    </row>
    <row r="976" spans="1:16" ht="12.75">
      <c r="A976" s="121"/>
      <c r="B976" s="36"/>
      <c r="C976" s="121"/>
      <c r="D976" s="121"/>
      <c r="E976" s="121"/>
      <c r="F976" s="121"/>
      <c r="G976" s="121"/>
      <c r="H976" s="121"/>
      <c r="I976" s="121"/>
      <c r="J976" s="121"/>
      <c r="K976" s="121"/>
      <c r="L976" s="121"/>
      <c r="M976" s="123"/>
      <c r="N976" s="18"/>
      <c r="O976" s="18"/>
      <c r="P976" s="18"/>
    </row>
    <row r="977" spans="1:16" ht="12.75">
      <c r="A977" s="121"/>
      <c r="B977" s="36"/>
      <c r="C977" s="121"/>
      <c r="D977" s="121"/>
      <c r="E977" s="121"/>
      <c r="F977" s="121"/>
      <c r="G977" s="121"/>
      <c r="H977" s="121"/>
      <c r="I977" s="121"/>
      <c r="J977" s="121"/>
      <c r="K977" s="121"/>
      <c r="L977" s="121"/>
      <c r="M977" s="123"/>
      <c r="N977" s="18"/>
      <c r="O977" s="18"/>
      <c r="P977" s="18"/>
    </row>
    <row r="978" spans="1:16" ht="12.75">
      <c r="A978" s="121"/>
      <c r="B978" s="36"/>
      <c r="C978" s="121"/>
      <c r="D978" s="121"/>
      <c r="E978" s="121"/>
      <c r="F978" s="121"/>
      <c r="G978" s="121"/>
      <c r="H978" s="121"/>
      <c r="I978" s="121"/>
      <c r="J978" s="121"/>
      <c r="K978" s="121"/>
      <c r="L978" s="121"/>
      <c r="M978" s="123"/>
      <c r="N978" s="18"/>
      <c r="O978" s="18"/>
      <c r="P978" s="18"/>
    </row>
    <row r="979" spans="1:16" ht="12.75">
      <c r="A979" s="121"/>
      <c r="B979" s="36"/>
      <c r="C979" s="121"/>
      <c r="D979" s="121"/>
      <c r="E979" s="121"/>
      <c r="F979" s="121"/>
      <c r="G979" s="121"/>
      <c r="H979" s="121"/>
      <c r="I979" s="121"/>
      <c r="J979" s="121"/>
      <c r="K979" s="121"/>
      <c r="L979" s="121"/>
      <c r="M979" s="123"/>
      <c r="N979" s="18"/>
      <c r="O979" s="18"/>
      <c r="P979" s="18"/>
    </row>
    <row r="980" spans="1:16" ht="12.75">
      <c r="A980" s="121"/>
      <c r="B980" s="36"/>
      <c r="C980" s="121"/>
      <c r="D980" s="121"/>
      <c r="E980" s="121"/>
      <c r="F980" s="121"/>
      <c r="G980" s="121"/>
      <c r="H980" s="121"/>
      <c r="I980" s="121"/>
      <c r="J980" s="121"/>
      <c r="K980" s="121"/>
      <c r="L980" s="121"/>
      <c r="M980" s="123"/>
      <c r="N980" s="18"/>
      <c r="O980" s="18"/>
      <c r="P980" s="18"/>
    </row>
    <row r="981" spans="1:16" ht="12.75">
      <c r="A981" s="121"/>
      <c r="B981" s="36"/>
      <c r="C981" s="121"/>
      <c r="D981" s="121"/>
      <c r="E981" s="121"/>
      <c r="F981" s="121"/>
      <c r="G981" s="121"/>
      <c r="H981" s="121"/>
      <c r="I981" s="121"/>
      <c r="J981" s="121"/>
      <c r="K981" s="121"/>
      <c r="L981" s="121"/>
      <c r="M981" s="123"/>
      <c r="N981" s="18"/>
      <c r="O981" s="18"/>
      <c r="P981" s="18"/>
    </row>
    <row r="982" spans="1:16" ht="12.75">
      <c r="A982" s="121"/>
      <c r="B982" s="36"/>
      <c r="C982" s="121"/>
      <c r="D982" s="121"/>
      <c r="E982" s="121"/>
      <c r="F982" s="121"/>
      <c r="G982" s="121"/>
      <c r="H982" s="121"/>
      <c r="I982" s="121"/>
      <c r="J982" s="121"/>
      <c r="K982" s="121"/>
      <c r="L982" s="121"/>
      <c r="M982" s="123"/>
      <c r="N982" s="18"/>
      <c r="O982" s="18"/>
      <c r="P982" s="18"/>
    </row>
    <row r="983" spans="1:16" ht="12.75">
      <c r="A983" s="121"/>
      <c r="B983" s="36"/>
      <c r="C983" s="121"/>
      <c r="D983" s="121"/>
      <c r="E983" s="121"/>
      <c r="F983" s="121"/>
      <c r="G983" s="121"/>
      <c r="H983" s="121"/>
      <c r="I983" s="121"/>
      <c r="J983" s="121"/>
      <c r="K983" s="121"/>
      <c r="L983" s="121"/>
      <c r="M983" s="123"/>
      <c r="N983" s="18"/>
      <c r="O983" s="18"/>
      <c r="P983" s="18"/>
    </row>
    <row r="984" spans="1:16" ht="12.75">
      <c r="A984" s="121"/>
      <c r="B984" s="36"/>
      <c r="C984" s="121"/>
      <c r="D984" s="121"/>
      <c r="E984" s="121"/>
      <c r="F984" s="121"/>
      <c r="G984" s="121"/>
      <c r="H984" s="121"/>
      <c r="I984" s="121"/>
      <c r="J984" s="121"/>
      <c r="K984" s="121"/>
      <c r="L984" s="121"/>
      <c r="M984" s="123"/>
      <c r="N984" s="18"/>
      <c r="O984" s="18"/>
      <c r="P984" s="18"/>
    </row>
    <row r="985" spans="1:16" ht="12.75">
      <c r="A985" s="121"/>
      <c r="B985" s="36"/>
      <c r="C985" s="121"/>
      <c r="D985" s="121"/>
      <c r="E985" s="121"/>
      <c r="F985" s="121"/>
      <c r="G985" s="121"/>
      <c r="H985" s="121"/>
      <c r="I985" s="121"/>
      <c r="J985" s="121"/>
      <c r="K985" s="121"/>
      <c r="L985" s="121"/>
      <c r="M985" s="123"/>
      <c r="N985" s="18"/>
      <c r="O985" s="18"/>
      <c r="P985" s="18"/>
    </row>
    <row r="986" spans="1:16" ht="12.75">
      <c r="A986" s="121"/>
      <c r="B986" s="36"/>
      <c r="C986" s="121"/>
      <c r="D986" s="121"/>
      <c r="E986" s="121"/>
      <c r="F986" s="121"/>
      <c r="G986" s="121"/>
      <c r="H986" s="121"/>
      <c r="I986" s="121"/>
      <c r="J986" s="121"/>
      <c r="K986" s="121"/>
      <c r="L986" s="121"/>
      <c r="M986" s="123"/>
      <c r="N986" s="18"/>
      <c r="O986" s="18"/>
      <c r="P986" s="18"/>
    </row>
    <row r="987" spans="1:16" ht="12.75">
      <c r="A987" s="121"/>
      <c r="B987" s="36"/>
      <c r="C987" s="121"/>
      <c r="D987" s="121"/>
      <c r="E987" s="121"/>
      <c r="F987" s="121"/>
      <c r="G987" s="121"/>
      <c r="H987" s="121"/>
      <c r="I987" s="121"/>
      <c r="J987" s="121"/>
      <c r="K987" s="121"/>
      <c r="L987" s="121"/>
      <c r="M987" s="123"/>
      <c r="N987" s="18"/>
      <c r="O987" s="18"/>
      <c r="P987" s="18"/>
    </row>
    <row r="988" spans="1:16" ht="12.75">
      <c r="A988" s="121"/>
      <c r="B988" s="36"/>
      <c r="C988" s="121"/>
      <c r="D988" s="121"/>
      <c r="E988" s="121"/>
      <c r="F988" s="121"/>
      <c r="G988" s="121"/>
      <c r="H988" s="121"/>
      <c r="I988" s="121"/>
      <c r="J988" s="121"/>
      <c r="K988" s="121"/>
      <c r="L988" s="121"/>
      <c r="M988" s="123"/>
      <c r="N988" s="18"/>
      <c r="O988" s="18"/>
      <c r="P988" s="18"/>
    </row>
    <row r="989" spans="1:16" ht="12.75">
      <c r="A989" s="121"/>
      <c r="B989" s="36"/>
      <c r="C989" s="121"/>
      <c r="D989" s="121"/>
      <c r="E989" s="121"/>
      <c r="F989" s="121"/>
      <c r="G989" s="121"/>
      <c r="H989" s="121"/>
      <c r="I989" s="121"/>
      <c r="J989" s="121"/>
      <c r="K989" s="121"/>
      <c r="L989" s="121"/>
      <c r="M989" s="123"/>
      <c r="N989" s="18"/>
      <c r="O989" s="18"/>
      <c r="P989" s="18"/>
    </row>
    <row r="990" spans="1:16" ht="12.75">
      <c r="A990" s="121"/>
      <c r="B990" s="36"/>
      <c r="C990" s="121"/>
      <c r="D990" s="121"/>
      <c r="E990" s="121"/>
      <c r="F990" s="121"/>
      <c r="G990" s="121"/>
      <c r="H990" s="121"/>
      <c r="I990" s="121"/>
      <c r="J990" s="121"/>
      <c r="K990" s="121"/>
      <c r="L990" s="121"/>
      <c r="M990" s="123"/>
      <c r="N990" s="18"/>
      <c r="O990" s="18"/>
      <c r="P990" s="18"/>
    </row>
    <row r="991" spans="1:16" ht="12.75">
      <c r="A991" s="121"/>
      <c r="B991" s="36"/>
      <c r="C991" s="121"/>
      <c r="D991" s="121"/>
      <c r="E991" s="121"/>
      <c r="F991" s="121"/>
      <c r="G991" s="121"/>
      <c r="H991" s="121"/>
      <c r="I991" s="121"/>
      <c r="J991" s="121"/>
      <c r="K991" s="121"/>
      <c r="L991" s="121"/>
      <c r="M991" s="123"/>
      <c r="N991" s="18"/>
      <c r="O991" s="18"/>
      <c r="P991" s="18"/>
    </row>
    <row r="992" spans="1:16" ht="12.75">
      <c r="A992" s="121"/>
      <c r="B992" s="36"/>
      <c r="C992" s="121"/>
      <c r="D992" s="121"/>
      <c r="E992" s="121"/>
      <c r="F992" s="121"/>
      <c r="G992" s="121"/>
      <c r="H992" s="121"/>
      <c r="I992" s="121"/>
      <c r="J992" s="121"/>
      <c r="K992" s="121"/>
      <c r="L992" s="121"/>
      <c r="M992" s="123"/>
      <c r="N992" s="18"/>
      <c r="O992" s="18"/>
      <c r="P992" s="18"/>
    </row>
    <row r="993" spans="1:16" ht="12.75">
      <c r="A993" s="121"/>
      <c r="B993" s="36"/>
      <c r="C993" s="121"/>
      <c r="D993" s="121"/>
      <c r="E993" s="121"/>
      <c r="F993" s="121"/>
      <c r="G993" s="121"/>
      <c r="H993" s="121"/>
      <c r="I993" s="121"/>
      <c r="J993" s="121"/>
      <c r="K993" s="121"/>
      <c r="L993" s="121"/>
      <c r="M993" s="123"/>
      <c r="N993" s="18"/>
      <c r="O993" s="18"/>
      <c r="P993" s="18"/>
    </row>
    <row r="994" spans="1:16" ht="12.75">
      <c r="A994" s="121"/>
      <c r="B994" s="36"/>
      <c r="C994" s="121"/>
      <c r="D994" s="121"/>
      <c r="E994" s="121"/>
      <c r="F994" s="121"/>
      <c r="G994" s="121"/>
      <c r="H994" s="121"/>
      <c r="I994" s="121"/>
      <c r="J994" s="121"/>
      <c r="K994" s="121"/>
      <c r="L994" s="121"/>
      <c r="M994" s="123"/>
      <c r="N994" s="18"/>
      <c r="O994" s="18"/>
      <c r="P994" s="18"/>
    </row>
    <row r="995" spans="1:16" ht="12.75">
      <c r="A995" s="121"/>
      <c r="B995" s="36"/>
      <c r="C995" s="121"/>
      <c r="D995" s="121"/>
      <c r="E995" s="121"/>
      <c r="F995" s="121"/>
      <c r="G995" s="121"/>
      <c r="H995" s="121"/>
      <c r="I995" s="121"/>
      <c r="J995" s="121"/>
      <c r="K995" s="121"/>
      <c r="L995" s="121"/>
      <c r="M995" s="123"/>
      <c r="N995" s="18"/>
      <c r="O995" s="18"/>
      <c r="P995" s="18"/>
    </row>
    <row r="996" spans="1:16" ht="12.75">
      <c r="A996" s="121"/>
      <c r="B996" s="36"/>
      <c r="C996" s="121"/>
      <c r="D996" s="121"/>
      <c r="E996" s="121"/>
      <c r="F996" s="121"/>
      <c r="G996" s="121"/>
      <c r="H996" s="121"/>
      <c r="I996" s="121"/>
      <c r="J996" s="121"/>
      <c r="K996" s="121"/>
      <c r="L996" s="121"/>
      <c r="M996" s="123"/>
      <c r="N996" s="18"/>
      <c r="O996" s="18"/>
      <c r="P996" s="18"/>
    </row>
    <row r="997" spans="1:16" ht="12.75">
      <c r="A997" s="121"/>
      <c r="B997" s="36"/>
      <c r="C997" s="121"/>
      <c r="D997" s="121"/>
      <c r="E997" s="121"/>
      <c r="F997" s="121"/>
      <c r="G997" s="121"/>
      <c r="H997" s="121"/>
      <c r="I997" s="121"/>
      <c r="J997" s="121"/>
      <c r="K997" s="121"/>
      <c r="L997" s="121"/>
      <c r="M997" s="123"/>
      <c r="N997" s="18"/>
      <c r="O997" s="18"/>
      <c r="P997" s="18"/>
    </row>
    <row r="998" spans="1:16" ht="12.75">
      <c r="A998" s="121"/>
      <c r="B998" s="36"/>
      <c r="C998" s="121"/>
      <c r="D998" s="121"/>
      <c r="E998" s="121"/>
      <c r="F998" s="121"/>
      <c r="G998" s="121"/>
      <c r="H998" s="121"/>
      <c r="I998" s="121"/>
      <c r="J998" s="121"/>
      <c r="K998" s="121"/>
      <c r="L998" s="121"/>
      <c r="M998" s="123"/>
      <c r="N998" s="18"/>
      <c r="O998" s="18"/>
      <c r="P998" s="18"/>
    </row>
    <row r="999" spans="1:16" ht="12.75">
      <c r="A999" s="121"/>
      <c r="B999" s="36"/>
      <c r="C999" s="121"/>
      <c r="D999" s="121"/>
      <c r="E999" s="121"/>
      <c r="F999" s="121"/>
      <c r="G999" s="121"/>
      <c r="H999" s="121"/>
      <c r="I999" s="121"/>
      <c r="J999" s="121"/>
      <c r="K999" s="121"/>
      <c r="L999" s="121"/>
      <c r="M999" s="123"/>
      <c r="N999" s="18"/>
      <c r="O999" s="18"/>
      <c r="P999" s="18"/>
    </row>
    <row r="1000" spans="1:16" ht="12.75">
      <c r="A1000" s="121"/>
      <c r="B1000" s="36"/>
      <c r="C1000" s="121"/>
      <c r="D1000" s="121"/>
      <c r="E1000" s="121"/>
      <c r="F1000" s="121"/>
      <c r="G1000" s="121"/>
      <c r="H1000" s="121"/>
      <c r="I1000" s="121"/>
      <c r="J1000" s="121"/>
      <c r="K1000" s="121"/>
      <c r="L1000" s="121"/>
      <c r="M1000" s="123"/>
      <c r="N1000" s="18"/>
      <c r="O1000" s="18"/>
      <c r="P1000" s="18"/>
    </row>
    <row r="1001" spans="1:16" ht="12.75">
      <c r="A1001" s="121"/>
      <c r="B1001" s="36"/>
      <c r="C1001" s="121"/>
      <c r="D1001" s="121"/>
      <c r="E1001" s="121"/>
      <c r="F1001" s="121"/>
      <c r="G1001" s="121"/>
      <c r="H1001" s="121"/>
      <c r="I1001" s="121"/>
      <c r="J1001" s="121"/>
      <c r="K1001" s="121"/>
      <c r="L1001" s="121"/>
      <c r="M1001" s="123"/>
      <c r="N1001" s="18"/>
      <c r="O1001" s="18"/>
      <c r="P1001" s="18"/>
    </row>
    <row r="1002" spans="1:16" ht="12.75">
      <c r="A1002" s="121"/>
      <c r="B1002" s="36"/>
      <c r="C1002" s="121"/>
      <c r="D1002" s="121"/>
      <c r="E1002" s="121"/>
      <c r="F1002" s="121"/>
      <c r="G1002" s="121"/>
      <c r="H1002" s="121"/>
      <c r="I1002" s="121"/>
      <c r="J1002" s="121"/>
      <c r="K1002" s="121"/>
      <c r="L1002" s="121"/>
      <c r="M1002" s="123"/>
      <c r="N1002" s="18"/>
      <c r="O1002" s="18"/>
      <c r="P1002" s="18"/>
    </row>
    <row r="1003" spans="1:16" ht="12.75">
      <c r="A1003" s="121"/>
      <c r="B1003" s="36"/>
      <c r="C1003" s="121"/>
      <c r="D1003" s="121"/>
      <c r="E1003" s="121"/>
      <c r="F1003" s="121"/>
      <c r="G1003" s="121"/>
      <c r="H1003" s="121"/>
      <c r="I1003" s="121"/>
      <c r="J1003" s="121"/>
      <c r="K1003" s="121"/>
      <c r="L1003" s="121"/>
      <c r="M1003" s="123"/>
      <c r="N1003" s="18"/>
      <c r="O1003" s="18"/>
      <c r="P1003" s="18"/>
    </row>
    <row r="1004" spans="1:16" ht="12.75">
      <c r="A1004" s="121"/>
      <c r="B1004" s="36"/>
      <c r="C1004" s="121"/>
      <c r="D1004" s="121"/>
      <c r="E1004" s="121"/>
      <c r="F1004" s="121"/>
      <c r="G1004" s="121"/>
      <c r="H1004" s="121"/>
      <c r="I1004" s="121"/>
      <c r="J1004" s="121"/>
      <c r="K1004" s="121"/>
      <c r="L1004" s="121"/>
      <c r="M1004" s="123"/>
      <c r="N1004" s="18"/>
      <c r="O1004" s="18"/>
      <c r="P1004" s="18"/>
    </row>
    <row r="1005" spans="1:16" ht="12.75">
      <c r="A1005" s="121"/>
      <c r="B1005" s="36"/>
      <c r="C1005" s="121"/>
      <c r="D1005" s="121"/>
      <c r="E1005" s="121"/>
      <c r="F1005" s="121"/>
      <c r="G1005" s="121"/>
      <c r="H1005" s="121"/>
      <c r="I1005" s="121"/>
      <c r="J1005" s="121"/>
      <c r="K1005" s="121"/>
      <c r="L1005" s="121"/>
      <c r="M1005" s="123"/>
      <c r="N1005" s="18"/>
      <c r="O1005" s="18"/>
      <c r="P1005" s="18"/>
    </row>
    <row r="1006" spans="1:16" ht="12.75">
      <c r="A1006" s="121"/>
      <c r="B1006" s="36"/>
      <c r="C1006" s="121"/>
      <c r="D1006" s="121"/>
      <c r="E1006" s="121"/>
      <c r="F1006" s="121"/>
      <c r="G1006" s="121"/>
      <c r="H1006" s="121"/>
      <c r="I1006" s="121"/>
      <c r="J1006" s="121"/>
      <c r="K1006" s="121"/>
      <c r="L1006" s="121"/>
      <c r="M1006" s="123"/>
      <c r="N1006" s="18"/>
      <c r="O1006" s="18"/>
      <c r="P1006" s="18"/>
    </row>
    <row r="1007" spans="1:16" ht="12.75">
      <c r="A1007" s="121"/>
      <c r="B1007" s="36"/>
      <c r="C1007" s="121"/>
      <c r="D1007" s="121"/>
      <c r="E1007" s="121"/>
      <c r="F1007" s="121"/>
      <c r="G1007" s="121"/>
      <c r="H1007" s="121"/>
      <c r="I1007" s="121"/>
      <c r="J1007" s="121"/>
      <c r="K1007" s="121"/>
      <c r="L1007" s="121"/>
      <c r="M1007" s="123"/>
      <c r="N1007" s="18"/>
      <c r="O1007" s="18"/>
      <c r="P1007" s="18"/>
    </row>
    <row r="1008" spans="1:16" ht="12.75">
      <c r="A1008" s="121"/>
      <c r="B1008" s="36"/>
      <c r="C1008" s="121"/>
      <c r="D1008" s="121"/>
      <c r="E1008" s="121"/>
      <c r="F1008" s="121"/>
      <c r="G1008" s="121"/>
      <c r="H1008" s="121"/>
      <c r="I1008" s="121"/>
      <c r="J1008" s="121"/>
      <c r="K1008" s="121"/>
      <c r="L1008" s="121"/>
      <c r="M1008" s="123"/>
      <c r="N1008" s="18"/>
      <c r="O1008" s="18"/>
      <c r="P1008" s="18"/>
    </row>
    <row r="1009" spans="1:16" ht="12.75">
      <c r="A1009" s="121"/>
      <c r="B1009" s="36"/>
      <c r="C1009" s="121"/>
      <c r="D1009" s="121"/>
      <c r="E1009" s="121"/>
      <c r="F1009" s="121"/>
      <c r="G1009" s="121"/>
      <c r="H1009" s="121"/>
      <c r="I1009" s="121"/>
      <c r="J1009" s="121"/>
      <c r="K1009" s="121"/>
      <c r="L1009" s="121"/>
      <c r="M1009" s="123"/>
      <c r="N1009" s="18"/>
      <c r="O1009" s="18"/>
      <c r="P1009" s="18"/>
    </row>
    <row r="1010" spans="1:16" ht="12.75">
      <c r="A1010" s="121"/>
      <c r="B1010" s="36"/>
      <c r="C1010" s="121"/>
      <c r="D1010" s="121"/>
      <c r="E1010" s="121"/>
      <c r="F1010" s="121"/>
      <c r="G1010" s="121"/>
      <c r="H1010" s="121"/>
      <c r="I1010" s="121"/>
      <c r="J1010" s="121"/>
      <c r="K1010" s="121"/>
      <c r="L1010" s="121"/>
      <c r="M1010" s="123"/>
      <c r="N1010" s="18"/>
      <c r="O1010" s="18"/>
      <c r="P1010" s="18"/>
    </row>
    <row r="1011" spans="1:16" ht="12.75">
      <c r="A1011" s="121"/>
      <c r="B1011" s="36"/>
      <c r="C1011" s="121"/>
      <c r="D1011" s="121"/>
      <c r="E1011" s="121"/>
      <c r="F1011" s="121"/>
      <c r="G1011" s="121"/>
      <c r="H1011" s="121"/>
      <c r="I1011" s="121"/>
      <c r="J1011" s="121"/>
      <c r="K1011" s="121"/>
      <c r="L1011" s="121"/>
      <c r="M1011" s="123"/>
      <c r="N1011" s="18"/>
      <c r="O1011" s="18"/>
      <c r="P1011" s="18"/>
    </row>
    <row r="1012" spans="1:16" ht="12.75">
      <c r="A1012" s="121"/>
      <c r="B1012" s="36"/>
      <c r="C1012" s="121"/>
      <c r="D1012" s="121"/>
      <c r="E1012" s="121"/>
      <c r="F1012" s="121"/>
      <c r="G1012" s="121"/>
      <c r="H1012" s="121"/>
      <c r="I1012" s="121"/>
      <c r="J1012" s="121"/>
      <c r="K1012" s="121"/>
      <c r="L1012" s="121"/>
      <c r="M1012" s="123"/>
      <c r="N1012" s="18"/>
      <c r="O1012" s="18"/>
      <c r="P1012" s="18"/>
    </row>
    <row r="1013" spans="1:16" ht="12.75">
      <c r="A1013" s="121"/>
      <c r="B1013" s="36"/>
      <c r="C1013" s="121"/>
      <c r="D1013" s="121"/>
      <c r="E1013" s="121"/>
      <c r="F1013" s="121"/>
      <c r="G1013" s="121"/>
      <c r="H1013" s="121"/>
      <c r="I1013" s="121"/>
      <c r="J1013" s="121"/>
      <c r="K1013" s="121"/>
      <c r="L1013" s="121"/>
      <c r="M1013" s="123"/>
      <c r="N1013" s="18"/>
      <c r="O1013" s="18"/>
      <c r="P1013" s="18"/>
    </row>
    <row r="1014" spans="1:16" ht="12.75">
      <c r="A1014" s="121"/>
      <c r="B1014" s="36"/>
      <c r="C1014" s="121"/>
      <c r="D1014" s="121"/>
      <c r="E1014" s="121"/>
      <c r="F1014" s="121"/>
      <c r="G1014" s="121"/>
      <c r="H1014" s="121"/>
      <c r="I1014" s="121"/>
      <c r="J1014" s="121"/>
      <c r="K1014" s="121"/>
      <c r="L1014" s="121"/>
      <c r="M1014" s="123"/>
      <c r="N1014" s="18"/>
      <c r="O1014" s="18"/>
      <c r="P1014" s="18"/>
    </row>
    <row r="1015" spans="1:16" ht="12.75">
      <c r="A1015" s="121"/>
      <c r="B1015" s="36"/>
      <c r="C1015" s="121"/>
      <c r="D1015" s="121"/>
      <c r="E1015" s="121"/>
      <c r="F1015" s="121"/>
      <c r="G1015" s="121"/>
      <c r="H1015" s="121"/>
      <c r="I1015" s="121"/>
      <c r="J1015" s="121"/>
      <c r="K1015" s="121"/>
      <c r="L1015" s="121"/>
      <c r="M1015" s="123"/>
      <c r="N1015" s="18"/>
      <c r="O1015" s="18"/>
      <c r="P1015" s="18"/>
    </row>
    <row r="1016" spans="1:16" ht="12.75">
      <c r="A1016" s="121"/>
      <c r="B1016" s="36"/>
      <c r="C1016" s="121"/>
      <c r="D1016" s="121"/>
      <c r="E1016" s="121"/>
      <c r="F1016" s="121"/>
      <c r="G1016" s="121"/>
      <c r="H1016" s="121"/>
      <c r="I1016" s="121"/>
      <c r="J1016" s="121"/>
      <c r="K1016" s="121"/>
      <c r="L1016" s="121"/>
      <c r="M1016" s="123"/>
      <c r="N1016" s="18"/>
      <c r="O1016" s="18"/>
      <c r="P1016" s="18"/>
    </row>
    <row r="1017" spans="1:16" ht="12.75">
      <c r="A1017" s="121"/>
      <c r="B1017" s="36"/>
      <c r="C1017" s="121"/>
      <c r="D1017" s="121"/>
      <c r="E1017" s="121"/>
      <c r="F1017" s="121"/>
      <c r="G1017" s="121"/>
      <c r="H1017" s="121"/>
      <c r="I1017" s="121"/>
      <c r="J1017" s="121"/>
      <c r="K1017" s="121"/>
      <c r="L1017" s="121"/>
      <c r="M1017" s="123"/>
      <c r="N1017" s="18"/>
      <c r="O1017" s="18"/>
      <c r="P1017" s="18"/>
    </row>
    <row r="1018" spans="1:16" ht="12.75">
      <c r="A1018" s="121"/>
      <c r="B1018" s="36"/>
      <c r="C1018" s="121"/>
      <c r="D1018" s="121"/>
      <c r="E1018" s="121"/>
      <c r="F1018" s="121"/>
      <c r="G1018" s="121"/>
      <c r="H1018" s="121"/>
      <c r="I1018" s="121"/>
      <c r="J1018" s="121"/>
      <c r="K1018" s="121"/>
      <c r="L1018" s="121"/>
      <c r="M1018" s="123"/>
      <c r="N1018" s="18"/>
      <c r="O1018" s="18"/>
      <c r="P1018" s="18"/>
    </row>
    <row r="1019" spans="1:16" ht="12.75">
      <c r="A1019" s="121"/>
      <c r="B1019" s="36"/>
      <c r="C1019" s="121"/>
      <c r="D1019" s="121"/>
      <c r="E1019" s="121"/>
      <c r="F1019" s="121"/>
      <c r="G1019" s="121"/>
      <c r="H1019" s="121"/>
      <c r="I1019" s="121"/>
      <c r="J1019" s="121"/>
      <c r="K1019" s="121"/>
      <c r="L1019" s="121"/>
      <c r="M1019" s="123"/>
      <c r="N1019" s="18"/>
      <c r="O1019" s="18"/>
      <c r="P1019" s="18"/>
    </row>
    <row r="1020" spans="1:16" ht="12.75">
      <c r="A1020" s="121"/>
      <c r="B1020" s="36"/>
      <c r="C1020" s="121"/>
      <c r="D1020" s="121"/>
      <c r="E1020" s="121"/>
      <c r="F1020" s="121"/>
      <c r="G1020" s="121"/>
      <c r="H1020" s="121"/>
      <c r="I1020" s="121"/>
      <c r="J1020" s="121"/>
      <c r="K1020" s="121"/>
      <c r="L1020" s="121"/>
      <c r="M1020" s="123"/>
      <c r="N1020" s="18"/>
      <c r="O1020" s="18"/>
      <c r="P1020" s="18"/>
    </row>
    <row r="1021" spans="1:16" ht="12.75">
      <c r="A1021" s="121"/>
      <c r="B1021" s="36"/>
      <c r="C1021" s="121"/>
      <c r="D1021" s="121"/>
      <c r="E1021" s="121"/>
      <c r="F1021" s="121"/>
      <c r="G1021" s="121"/>
      <c r="H1021" s="121"/>
      <c r="I1021" s="121"/>
      <c r="J1021" s="121"/>
      <c r="K1021" s="121"/>
      <c r="L1021" s="121"/>
      <c r="M1021" s="123"/>
      <c r="N1021" s="18"/>
      <c r="O1021" s="18"/>
      <c r="P1021" s="18"/>
    </row>
    <row r="1022" spans="1:16" ht="12.75">
      <c r="A1022" s="121"/>
      <c r="B1022" s="36"/>
      <c r="C1022" s="121"/>
      <c r="D1022" s="121"/>
      <c r="E1022" s="121"/>
      <c r="F1022" s="121"/>
      <c r="G1022" s="121"/>
      <c r="H1022" s="121"/>
      <c r="I1022" s="121"/>
      <c r="J1022" s="121"/>
      <c r="K1022" s="121"/>
      <c r="L1022" s="121"/>
      <c r="M1022" s="123"/>
      <c r="N1022" s="18"/>
      <c r="O1022" s="18"/>
      <c r="P1022" s="18"/>
    </row>
    <row r="1023" spans="1:16" ht="12.75">
      <c r="A1023" s="121"/>
      <c r="B1023" s="36"/>
      <c r="C1023" s="121"/>
      <c r="D1023" s="121"/>
      <c r="E1023" s="121"/>
      <c r="F1023" s="121"/>
      <c r="G1023" s="121"/>
      <c r="H1023" s="121"/>
      <c r="I1023" s="121"/>
      <c r="J1023" s="121"/>
      <c r="K1023" s="121"/>
      <c r="L1023" s="121"/>
      <c r="M1023" s="123"/>
      <c r="N1023" s="18"/>
      <c r="O1023" s="18"/>
      <c r="P1023" s="18"/>
    </row>
    <row r="1024" spans="1:16" ht="12.75">
      <c r="A1024" s="121"/>
      <c r="B1024" s="36"/>
      <c r="C1024" s="121"/>
      <c r="D1024" s="121"/>
      <c r="E1024" s="121"/>
      <c r="F1024" s="121"/>
      <c r="G1024" s="121"/>
      <c r="H1024" s="121"/>
      <c r="I1024" s="121"/>
      <c r="J1024" s="121"/>
      <c r="K1024" s="121"/>
      <c r="L1024" s="121"/>
      <c r="M1024" s="123"/>
      <c r="N1024" s="18"/>
      <c r="O1024" s="18"/>
      <c r="P1024" s="18"/>
    </row>
    <row r="1025" spans="1:16" ht="12.75">
      <c r="A1025" s="121"/>
      <c r="B1025" s="36"/>
      <c r="C1025" s="121"/>
      <c r="D1025" s="121"/>
      <c r="E1025" s="121"/>
      <c r="F1025" s="121"/>
      <c r="G1025" s="121"/>
      <c r="H1025" s="121"/>
      <c r="I1025" s="121"/>
      <c r="J1025" s="121"/>
      <c r="K1025" s="121"/>
      <c r="L1025" s="121"/>
      <c r="M1025" s="123"/>
      <c r="N1025" s="18"/>
      <c r="O1025" s="18"/>
      <c r="P1025" s="18"/>
    </row>
    <row r="1026" spans="1:16" ht="12.75">
      <c r="A1026" s="121"/>
      <c r="B1026" s="36"/>
      <c r="C1026" s="121"/>
      <c r="D1026" s="121"/>
      <c r="E1026" s="121"/>
      <c r="F1026" s="121"/>
      <c r="G1026" s="121"/>
      <c r="H1026" s="121"/>
      <c r="I1026" s="121"/>
      <c r="J1026" s="121"/>
      <c r="K1026" s="121"/>
      <c r="L1026" s="121"/>
      <c r="M1026" s="123"/>
      <c r="N1026" s="18"/>
      <c r="O1026" s="18"/>
      <c r="P1026" s="18"/>
    </row>
    <row r="1027" spans="1:16" ht="12.75">
      <c r="A1027" s="121"/>
      <c r="B1027" s="36"/>
      <c r="C1027" s="121"/>
      <c r="D1027" s="121"/>
      <c r="E1027" s="121"/>
      <c r="F1027" s="121"/>
      <c r="G1027" s="121"/>
      <c r="H1027" s="121"/>
      <c r="I1027" s="121"/>
      <c r="J1027" s="121"/>
      <c r="K1027" s="121"/>
      <c r="L1027" s="121"/>
      <c r="M1027" s="123"/>
      <c r="N1027" s="18"/>
      <c r="O1027" s="18"/>
      <c r="P1027" s="18"/>
    </row>
    <row r="1028" spans="1:16" ht="12.75">
      <c r="A1028" s="121"/>
      <c r="B1028" s="36"/>
      <c r="C1028" s="121"/>
      <c r="D1028" s="121"/>
      <c r="E1028" s="121"/>
      <c r="F1028" s="121"/>
      <c r="G1028" s="121"/>
      <c r="H1028" s="121"/>
      <c r="I1028" s="121"/>
      <c r="J1028" s="121"/>
      <c r="K1028" s="121"/>
      <c r="L1028" s="121"/>
      <c r="M1028" s="123"/>
      <c r="N1028" s="18"/>
      <c r="O1028" s="18"/>
      <c r="P1028" s="18"/>
    </row>
    <row r="1029" spans="1:16" ht="12.75">
      <c r="A1029" s="121"/>
      <c r="B1029" s="36"/>
      <c r="C1029" s="121"/>
      <c r="D1029" s="121"/>
      <c r="E1029" s="121"/>
      <c r="F1029" s="121"/>
      <c r="G1029" s="121"/>
      <c r="H1029" s="121"/>
      <c r="I1029" s="121"/>
      <c r="J1029" s="121"/>
      <c r="K1029" s="121"/>
      <c r="L1029" s="121"/>
      <c r="M1029" s="123"/>
      <c r="N1029" s="18"/>
      <c r="O1029" s="18"/>
      <c r="P1029" s="18"/>
    </row>
    <row r="1030" spans="1:16" ht="12.75">
      <c r="A1030" s="121"/>
      <c r="B1030" s="36"/>
      <c r="C1030" s="121"/>
      <c r="D1030" s="121"/>
      <c r="E1030" s="121"/>
      <c r="F1030" s="121"/>
      <c r="G1030" s="121"/>
      <c r="H1030" s="121"/>
      <c r="I1030" s="121"/>
      <c r="J1030" s="121"/>
      <c r="K1030" s="121"/>
      <c r="L1030" s="121"/>
      <c r="M1030" s="123"/>
      <c r="N1030" s="18"/>
      <c r="O1030" s="18"/>
      <c r="P1030" s="18"/>
    </row>
    <row r="1031" spans="1:16" ht="12.75">
      <c r="A1031" s="121"/>
      <c r="B1031" s="36"/>
      <c r="C1031" s="121"/>
      <c r="D1031" s="121"/>
      <c r="E1031" s="121"/>
      <c r="F1031" s="121"/>
      <c r="G1031" s="121"/>
      <c r="H1031" s="121"/>
      <c r="I1031" s="121"/>
      <c r="J1031" s="121"/>
      <c r="K1031" s="121"/>
      <c r="L1031" s="121"/>
      <c r="M1031" s="123"/>
      <c r="N1031" s="18"/>
      <c r="O1031" s="18"/>
      <c r="P1031" s="18"/>
    </row>
    <row r="1032" spans="1:16" ht="12.75">
      <c r="A1032" s="121"/>
      <c r="B1032" s="36"/>
      <c r="C1032" s="121"/>
      <c r="D1032" s="121"/>
      <c r="E1032" s="121"/>
      <c r="F1032" s="121"/>
      <c r="G1032" s="121"/>
      <c r="H1032" s="121"/>
      <c r="I1032" s="121"/>
      <c r="J1032" s="121"/>
      <c r="K1032" s="121"/>
      <c r="L1032" s="121"/>
      <c r="M1032" s="123"/>
      <c r="N1032" s="18"/>
      <c r="O1032" s="18"/>
      <c r="P1032" s="18"/>
    </row>
    <row r="1033" spans="1:16" ht="12.75">
      <c r="A1033" s="121"/>
      <c r="B1033" s="36"/>
      <c r="C1033" s="121"/>
      <c r="D1033" s="121"/>
      <c r="E1033" s="121"/>
      <c r="F1033" s="121"/>
      <c r="G1033" s="121"/>
      <c r="H1033" s="121"/>
      <c r="I1033" s="121"/>
      <c r="J1033" s="121"/>
      <c r="K1033" s="121"/>
      <c r="L1033" s="121"/>
      <c r="M1033" s="123"/>
      <c r="N1033" s="18"/>
      <c r="O1033" s="18"/>
      <c r="P1033" s="18"/>
    </row>
    <row r="1034" spans="1:16" ht="12.75">
      <c r="A1034" s="121"/>
      <c r="B1034" s="36"/>
      <c r="C1034" s="121"/>
      <c r="D1034" s="121"/>
      <c r="E1034" s="121"/>
      <c r="F1034" s="121"/>
      <c r="G1034" s="121"/>
      <c r="H1034" s="121"/>
      <c r="I1034" s="121"/>
      <c r="J1034" s="121"/>
      <c r="K1034" s="121"/>
      <c r="L1034" s="121"/>
      <c r="M1034" s="123"/>
      <c r="N1034" s="18"/>
      <c r="O1034" s="18"/>
      <c r="P1034" s="18"/>
    </row>
    <row r="1035" spans="1:16" ht="12.75">
      <c r="A1035" s="121"/>
      <c r="B1035" s="36"/>
      <c r="C1035" s="121"/>
      <c r="D1035" s="121"/>
      <c r="E1035" s="121"/>
      <c r="F1035" s="121"/>
      <c r="G1035" s="121"/>
      <c r="H1035" s="121"/>
      <c r="I1035" s="121"/>
      <c r="J1035" s="121"/>
      <c r="K1035" s="121"/>
      <c r="L1035" s="121"/>
      <c r="M1035" s="123"/>
      <c r="N1035" s="18"/>
      <c r="O1035" s="18"/>
      <c r="P1035" s="18"/>
    </row>
    <row r="1036" spans="1:16" ht="12.75">
      <c r="A1036" s="121"/>
      <c r="B1036" s="36"/>
      <c r="C1036" s="121"/>
      <c r="D1036" s="121"/>
      <c r="E1036" s="121"/>
      <c r="F1036" s="121"/>
      <c r="G1036" s="121"/>
      <c r="H1036" s="121"/>
      <c r="I1036" s="121"/>
      <c r="J1036" s="121"/>
      <c r="K1036" s="121"/>
      <c r="L1036" s="121"/>
      <c r="M1036" s="123"/>
      <c r="N1036" s="18"/>
      <c r="O1036" s="18"/>
      <c r="P1036" s="18"/>
    </row>
    <row r="1037" spans="1:16" ht="12.75">
      <c r="A1037" s="121"/>
      <c r="B1037" s="36"/>
      <c r="C1037" s="121"/>
      <c r="D1037" s="121"/>
      <c r="E1037" s="121"/>
      <c r="F1037" s="121"/>
      <c r="G1037" s="121"/>
      <c r="H1037" s="121"/>
      <c r="I1037" s="121"/>
      <c r="J1037" s="121"/>
      <c r="K1037" s="121"/>
      <c r="L1037" s="121"/>
      <c r="M1037" s="123"/>
      <c r="N1037" s="18"/>
      <c r="O1037" s="18"/>
      <c r="P1037" s="18"/>
    </row>
    <row r="1038" spans="1:16" ht="12.75">
      <c r="A1038" s="121"/>
      <c r="B1038" s="36"/>
      <c r="C1038" s="121"/>
      <c r="D1038" s="121"/>
      <c r="E1038" s="121"/>
      <c r="F1038" s="121"/>
      <c r="G1038" s="121"/>
      <c r="H1038" s="121"/>
      <c r="I1038" s="121"/>
      <c r="J1038" s="121"/>
      <c r="K1038" s="121"/>
      <c r="L1038" s="121"/>
      <c r="M1038" s="123"/>
      <c r="N1038" s="18"/>
      <c r="O1038" s="18"/>
      <c r="P1038" s="18"/>
    </row>
    <row r="1039" spans="1:16" ht="12.75">
      <c r="A1039" s="121"/>
      <c r="B1039" s="36"/>
      <c r="C1039" s="121"/>
      <c r="D1039" s="121"/>
      <c r="E1039" s="121"/>
      <c r="F1039" s="121"/>
      <c r="G1039" s="121"/>
      <c r="H1039" s="121"/>
      <c r="I1039" s="121"/>
      <c r="J1039" s="121"/>
      <c r="K1039" s="121"/>
      <c r="L1039" s="121"/>
      <c r="M1039" s="123"/>
      <c r="N1039" s="18"/>
      <c r="O1039" s="18"/>
      <c r="P1039" s="18"/>
    </row>
    <row r="1040" spans="1:16" ht="12.75">
      <c r="A1040" s="121"/>
      <c r="B1040" s="36"/>
      <c r="C1040" s="121"/>
      <c r="D1040" s="121"/>
      <c r="E1040" s="121"/>
      <c r="F1040" s="121"/>
      <c r="G1040" s="121"/>
      <c r="H1040" s="121"/>
      <c r="I1040" s="121"/>
      <c r="J1040" s="121"/>
      <c r="K1040" s="121"/>
      <c r="L1040" s="121"/>
      <c r="M1040" s="123"/>
      <c r="N1040" s="18"/>
      <c r="O1040" s="18"/>
      <c r="P1040" s="18"/>
    </row>
    <row r="1041" spans="1:16" ht="12.75">
      <c r="A1041" s="121"/>
      <c r="B1041" s="36"/>
      <c r="C1041" s="121"/>
      <c r="D1041" s="121"/>
      <c r="E1041" s="121"/>
      <c r="F1041" s="121"/>
      <c r="G1041" s="121"/>
      <c r="H1041" s="121"/>
      <c r="I1041" s="121"/>
      <c r="J1041" s="121"/>
      <c r="K1041" s="121"/>
      <c r="L1041" s="121"/>
      <c r="M1041" s="123"/>
      <c r="N1041" s="18"/>
      <c r="O1041" s="18"/>
      <c r="P1041" s="18"/>
    </row>
    <row r="1042" spans="1:16" ht="12.75">
      <c r="A1042" s="121"/>
      <c r="B1042" s="36"/>
      <c r="C1042" s="121"/>
      <c r="D1042" s="121"/>
      <c r="E1042" s="121"/>
      <c r="F1042" s="121"/>
      <c r="G1042" s="121"/>
      <c r="H1042" s="121"/>
      <c r="I1042" s="121"/>
      <c r="J1042" s="121"/>
      <c r="K1042" s="121"/>
      <c r="L1042" s="121"/>
      <c r="M1042" s="123"/>
      <c r="N1042" s="18"/>
      <c r="O1042" s="18"/>
      <c r="P1042" s="18"/>
    </row>
    <row r="1043" spans="1:16" ht="12.75">
      <c r="A1043" s="121"/>
      <c r="B1043" s="36"/>
      <c r="C1043" s="121"/>
      <c r="D1043" s="121"/>
      <c r="E1043" s="121"/>
      <c r="F1043" s="121"/>
      <c r="G1043" s="121"/>
      <c r="H1043" s="121"/>
      <c r="I1043" s="121"/>
      <c r="J1043" s="121"/>
      <c r="K1043" s="121"/>
      <c r="L1043" s="121"/>
      <c r="M1043" s="123"/>
      <c r="N1043" s="18"/>
      <c r="O1043" s="18"/>
      <c r="P1043" s="18"/>
    </row>
    <row r="1044" spans="1:16" ht="12.75">
      <c r="A1044" s="121"/>
      <c r="B1044" s="36"/>
      <c r="C1044" s="121"/>
      <c r="D1044" s="121"/>
      <c r="E1044" s="121"/>
      <c r="F1044" s="121"/>
      <c r="G1044" s="121"/>
      <c r="H1044" s="121"/>
      <c r="I1044" s="121"/>
      <c r="J1044" s="121"/>
      <c r="K1044" s="121"/>
      <c r="L1044" s="121"/>
      <c r="M1044" s="123"/>
      <c r="N1044" s="18"/>
      <c r="O1044" s="18"/>
      <c r="P1044" s="18"/>
    </row>
    <row r="1045" spans="1:16" ht="12.75">
      <c r="A1045" s="121"/>
      <c r="B1045" s="36"/>
      <c r="C1045" s="121"/>
      <c r="D1045" s="121"/>
      <c r="E1045" s="121"/>
      <c r="F1045" s="121"/>
      <c r="G1045" s="121"/>
      <c r="H1045" s="121"/>
      <c r="I1045" s="121"/>
      <c r="J1045" s="121"/>
      <c r="K1045" s="121"/>
      <c r="L1045" s="121"/>
      <c r="M1045" s="123"/>
      <c r="N1045" s="18"/>
      <c r="O1045" s="18"/>
      <c r="P1045" s="18"/>
    </row>
    <row r="1046" spans="1:16" ht="12.75">
      <c r="A1046" s="121"/>
      <c r="B1046" s="36"/>
      <c r="C1046" s="121"/>
      <c r="D1046" s="121"/>
      <c r="E1046" s="121"/>
      <c r="F1046" s="121"/>
      <c r="G1046" s="121"/>
      <c r="H1046" s="121"/>
      <c r="I1046" s="121"/>
      <c r="J1046" s="121"/>
      <c r="K1046" s="121"/>
      <c r="L1046" s="121"/>
      <c r="M1046" s="123"/>
      <c r="N1046" s="18"/>
      <c r="O1046" s="18"/>
      <c r="P1046" s="18"/>
    </row>
    <row r="1047" spans="1:16" ht="12.75">
      <c r="A1047" s="121"/>
      <c r="B1047" s="36"/>
      <c r="C1047" s="121"/>
      <c r="D1047" s="121"/>
      <c r="E1047" s="121"/>
      <c r="F1047" s="121"/>
      <c r="G1047" s="121"/>
      <c r="H1047" s="121"/>
      <c r="I1047" s="121"/>
      <c r="J1047" s="121"/>
      <c r="K1047" s="121"/>
      <c r="L1047" s="121"/>
      <c r="M1047" s="123"/>
      <c r="N1047" s="18"/>
      <c r="O1047" s="18"/>
      <c r="P1047" s="18"/>
    </row>
    <row r="1048" spans="1:16" ht="12.75">
      <c r="A1048" s="121"/>
      <c r="B1048" s="36"/>
      <c r="C1048" s="121"/>
      <c r="D1048" s="121"/>
      <c r="E1048" s="121"/>
      <c r="F1048" s="121"/>
      <c r="G1048" s="121"/>
      <c r="H1048" s="121"/>
      <c r="I1048" s="121"/>
      <c r="J1048" s="121"/>
      <c r="K1048" s="121"/>
      <c r="L1048" s="121"/>
      <c r="M1048" s="123"/>
      <c r="N1048" s="18"/>
      <c r="O1048" s="18"/>
      <c r="P1048" s="18"/>
    </row>
    <row r="1049" spans="1:16" ht="12.75">
      <c r="A1049" s="121"/>
      <c r="B1049" s="36"/>
      <c r="C1049" s="121"/>
      <c r="D1049" s="121"/>
      <c r="E1049" s="121"/>
      <c r="F1049" s="121"/>
      <c r="G1049" s="121"/>
      <c r="H1049" s="121"/>
      <c r="I1049" s="121"/>
      <c r="J1049" s="121"/>
      <c r="K1049" s="121"/>
      <c r="L1049" s="121"/>
      <c r="M1049" s="123"/>
      <c r="N1049" s="18"/>
      <c r="O1049" s="18"/>
      <c r="P1049" s="18"/>
    </row>
    <row r="1050" spans="1:16" ht="12.75">
      <c r="A1050" s="121"/>
      <c r="B1050" s="36"/>
      <c r="C1050" s="121"/>
      <c r="D1050" s="121"/>
      <c r="E1050" s="121"/>
      <c r="F1050" s="121"/>
      <c r="G1050" s="121"/>
      <c r="H1050" s="121"/>
      <c r="I1050" s="121"/>
      <c r="J1050" s="121"/>
      <c r="K1050" s="121"/>
      <c r="L1050" s="121"/>
      <c r="M1050" s="123"/>
      <c r="N1050" s="18"/>
      <c r="O1050" s="18"/>
      <c r="P1050" s="18"/>
    </row>
    <row r="1051" spans="1:16" ht="12.75">
      <c r="A1051" s="121"/>
      <c r="B1051" s="36"/>
      <c r="C1051" s="121"/>
      <c r="D1051" s="121"/>
      <c r="E1051" s="121"/>
      <c r="F1051" s="121"/>
      <c r="G1051" s="121"/>
      <c r="H1051" s="121"/>
      <c r="I1051" s="121"/>
      <c r="J1051" s="121"/>
      <c r="K1051" s="121"/>
      <c r="L1051" s="121"/>
      <c r="M1051" s="123"/>
      <c r="N1051" s="18"/>
      <c r="O1051" s="18"/>
      <c r="P1051" s="18"/>
    </row>
    <row r="1052" spans="1:16" ht="12.75">
      <c r="A1052" s="121"/>
      <c r="B1052" s="36"/>
      <c r="C1052" s="121"/>
      <c r="D1052" s="121"/>
      <c r="E1052" s="121"/>
      <c r="F1052" s="121"/>
      <c r="G1052" s="121"/>
      <c r="H1052" s="121"/>
      <c r="I1052" s="121"/>
      <c r="J1052" s="121"/>
      <c r="K1052" s="121"/>
      <c r="L1052" s="121"/>
      <c r="M1052" s="123"/>
      <c r="N1052" s="18"/>
      <c r="O1052" s="18"/>
      <c r="P1052" s="18"/>
    </row>
    <row r="1053" spans="1:16" ht="12.75">
      <c r="A1053" s="121"/>
      <c r="B1053" s="36"/>
      <c r="C1053" s="121"/>
      <c r="D1053" s="121"/>
      <c r="E1053" s="121"/>
      <c r="F1053" s="121"/>
      <c r="G1053" s="121"/>
      <c r="H1053" s="121"/>
      <c r="I1053" s="121"/>
      <c r="J1053" s="121"/>
      <c r="K1053" s="121"/>
      <c r="L1053" s="121"/>
      <c r="M1053" s="123"/>
      <c r="N1053" s="18"/>
      <c r="O1053" s="18"/>
      <c r="P1053" s="18"/>
    </row>
    <row r="1054" spans="1:16" ht="12.75">
      <c r="A1054" s="121"/>
      <c r="B1054" s="36"/>
      <c r="C1054" s="121"/>
      <c r="D1054" s="121"/>
      <c r="E1054" s="121"/>
      <c r="F1054" s="121"/>
      <c r="G1054" s="121"/>
      <c r="H1054" s="121"/>
      <c r="I1054" s="121"/>
      <c r="J1054" s="121"/>
      <c r="K1054" s="121"/>
      <c r="L1054" s="121"/>
      <c r="M1054" s="123"/>
      <c r="N1054" s="18"/>
      <c r="O1054" s="18"/>
      <c r="P1054" s="18"/>
    </row>
    <row r="1055" spans="1:16" ht="12.75">
      <c r="A1055" s="121"/>
      <c r="B1055" s="36"/>
      <c r="C1055" s="121"/>
      <c r="D1055" s="121"/>
      <c r="E1055" s="121"/>
      <c r="F1055" s="121"/>
      <c r="G1055" s="121"/>
      <c r="H1055" s="121"/>
      <c r="I1055" s="121"/>
      <c r="J1055" s="121"/>
      <c r="K1055" s="121"/>
      <c r="L1055" s="121"/>
      <c r="M1055" s="123"/>
      <c r="N1055" s="18"/>
      <c r="O1055" s="18"/>
      <c r="P1055" s="18"/>
    </row>
    <row r="1056" spans="1:16" ht="12.75">
      <c r="A1056" s="121"/>
      <c r="B1056" s="36"/>
      <c r="C1056" s="121"/>
      <c r="D1056" s="121"/>
      <c r="E1056" s="121"/>
      <c r="F1056" s="121"/>
      <c r="G1056" s="121"/>
      <c r="H1056" s="121"/>
      <c r="I1056" s="121"/>
      <c r="J1056" s="121"/>
      <c r="K1056" s="121"/>
      <c r="L1056" s="121"/>
      <c r="M1056" s="123"/>
      <c r="N1056" s="18"/>
      <c r="O1056" s="18"/>
      <c r="P1056" s="18"/>
    </row>
    <row r="1057" spans="1:16" ht="12.75">
      <c r="A1057" s="121"/>
      <c r="B1057" s="36"/>
      <c r="C1057" s="121"/>
      <c r="D1057" s="121"/>
      <c r="E1057" s="121"/>
      <c r="F1057" s="121"/>
      <c r="G1057" s="121"/>
      <c r="H1057" s="121"/>
      <c r="I1057" s="121"/>
      <c r="J1057" s="121"/>
      <c r="K1057" s="121"/>
      <c r="L1057" s="121"/>
      <c r="M1057" s="123"/>
      <c r="N1057" s="18"/>
      <c r="O1057" s="18"/>
      <c r="P1057" s="18"/>
    </row>
    <row r="1058" spans="1:16" ht="12.75">
      <c r="A1058" s="121"/>
      <c r="B1058" s="36"/>
      <c r="C1058" s="121"/>
      <c r="D1058" s="121"/>
      <c r="E1058" s="121"/>
      <c r="F1058" s="121"/>
      <c r="G1058" s="121"/>
      <c r="H1058" s="121"/>
      <c r="I1058" s="121"/>
      <c r="J1058" s="121"/>
      <c r="K1058" s="121"/>
      <c r="L1058" s="121"/>
      <c r="M1058" s="123"/>
      <c r="N1058" s="18"/>
      <c r="O1058" s="18"/>
      <c r="P1058" s="18"/>
    </row>
    <row r="1059" spans="1:16" ht="12.75">
      <c r="A1059" s="121"/>
      <c r="B1059" s="36"/>
      <c r="C1059" s="121"/>
      <c r="D1059" s="121"/>
      <c r="E1059" s="121"/>
      <c r="F1059" s="121"/>
      <c r="G1059" s="121"/>
      <c r="H1059" s="121"/>
      <c r="I1059" s="121"/>
      <c r="J1059" s="121"/>
      <c r="K1059" s="121"/>
      <c r="L1059" s="121"/>
      <c r="M1059" s="123"/>
      <c r="N1059" s="18"/>
      <c r="O1059" s="18"/>
      <c r="P1059" s="18"/>
    </row>
    <row r="1060" spans="1:16" ht="12.75">
      <c r="A1060" s="121"/>
      <c r="B1060" s="36"/>
      <c r="C1060" s="121"/>
      <c r="D1060" s="121"/>
      <c r="E1060" s="121"/>
      <c r="F1060" s="121"/>
      <c r="G1060" s="121"/>
      <c r="H1060" s="121"/>
      <c r="I1060" s="121"/>
      <c r="J1060" s="121"/>
      <c r="K1060" s="121"/>
      <c r="L1060" s="121"/>
      <c r="M1060" s="123"/>
      <c r="N1060" s="18"/>
      <c r="O1060" s="18"/>
      <c r="P1060" s="18"/>
    </row>
    <row r="1061" spans="1:16" ht="12.75">
      <c r="A1061" s="121"/>
      <c r="B1061" s="36"/>
      <c r="C1061" s="121"/>
      <c r="D1061" s="121"/>
      <c r="E1061" s="121"/>
      <c r="F1061" s="121"/>
      <c r="G1061" s="121"/>
      <c r="H1061" s="121"/>
      <c r="I1061" s="121"/>
      <c r="J1061" s="121"/>
      <c r="K1061" s="121"/>
      <c r="L1061" s="121"/>
      <c r="M1061" s="123"/>
      <c r="N1061" s="18"/>
      <c r="O1061" s="18"/>
      <c r="P1061" s="18"/>
    </row>
    <row r="1062" spans="1:16" ht="12.75">
      <c r="A1062" s="121"/>
      <c r="B1062" s="36"/>
      <c r="C1062" s="121"/>
      <c r="D1062" s="121"/>
      <c r="E1062" s="121"/>
      <c r="F1062" s="121"/>
      <c r="G1062" s="121"/>
      <c r="H1062" s="121"/>
      <c r="I1062" s="121"/>
      <c r="J1062" s="121"/>
      <c r="K1062" s="121"/>
      <c r="L1062" s="121"/>
      <c r="M1062" s="123"/>
      <c r="N1062" s="18"/>
      <c r="O1062" s="18"/>
      <c r="P1062" s="18"/>
    </row>
    <row r="1063" spans="1:16" ht="12.75">
      <c r="A1063" s="121"/>
      <c r="B1063" s="36"/>
      <c r="C1063" s="121"/>
      <c r="D1063" s="121"/>
      <c r="E1063" s="121"/>
      <c r="F1063" s="121"/>
      <c r="G1063" s="121"/>
      <c r="H1063" s="121"/>
      <c r="I1063" s="121"/>
      <c r="J1063" s="121"/>
      <c r="K1063" s="121"/>
      <c r="L1063" s="121"/>
      <c r="M1063" s="123"/>
      <c r="N1063" s="18"/>
      <c r="O1063" s="18"/>
      <c r="P1063" s="18"/>
    </row>
    <row r="1064" spans="1:16" ht="12.75">
      <c r="A1064" s="121"/>
      <c r="B1064" s="36"/>
      <c r="C1064" s="121"/>
      <c r="D1064" s="121"/>
      <c r="E1064" s="121"/>
      <c r="F1064" s="121"/>
      <c r="G1064" s="121"/>
      <c r="H1064" s="121"/>
      <c r="I1064" s="121"/>
      <c r="J1064" s="121"/>
      <c r="K1064" s="121"/>
      <c r="L1064" s="121"/>
      <c r="M1064" s="123"/>
      <c r="N1064" s="18"/>
      <c r="O1064" s="18"/>
      <c r="P1064" s="18"/>
    </row>
    <row r="1065" spans="1:16" ht="12.75">
      <c r="A1065" s="121"/>
      <c r="B1065" s="36"/>
      <c r="C1065" s="121"/>
      <c r="D1065" s="121"/>
      <c r="E1065" s="121"/>
      <c r="F1065" s="121"/>
      <c r="G1065" s="121"/>
      <c r="H1065" s="121"/>
      <c r="I1065" s="121"/>
      <c r="J1065" s="121"/>
      <c r="K1065" s="121"/>
      <c r="L1065" s="121"/>
      <c r="M1065" s="123"/>
      <c r="N1065" s="18"/>
      <c r="O1065" s="18"/>
      <c r="P1065" s="18"/>
    </row>
    <row r="1066" spans="1:16" ht="12.75">
      <c r="A1066" s="121"/>
      <c r="B1066" s="36"/>
      <c r="C1066" s="121"/>
      <c r="D1066" s="121"/>
      <c r="E1066" s="121"/>
      <c r="F1066" s="121"/>
      <c r="G1066" s="121"/>
      <c r="H1066" s="121"/>
      <c r="I1066" s="121"/>
      <c r="J1066" s="121"/>
      <c r="K1066" s="121"/>
      <c r="L1066" s="121"/>
      <c r="M1066" s="123"/>
      <c r="N1066" s="18"/>
      <c r="O1066" s="18"/>
      <c r="P1066" s="18"/>
    </row>
    <row r="1067" spans="1:16" ht="12.75">
      <c r="A1067" s="121"/>
      <c r="B1067" s="36"/>
      <c r="C1067" s="121"/>
      <c r="D1067" s="121"/>
      <c r="E1067" s="121"/>
      <c r="F1067" s="121"/>
      <c r="G1067" s="121"/>
      <c r="H1067" s="121"/>
      <c r="I1067" s="121"/>
      <c r="J1067" s="121"/>
      <c r="K1067" s="121"/>
      <c r="L1067" s="121"/>
      <c r="M1067" s="123"/>
      <c r="N1067" s="18"/>
      <c r="O1067" s="18"/>
      <c r="P1067" s="18"/>
    </row>
    <row r="1068" spans="1:16" ht="12.75">
      <c r="A1068" s="121"/>
      <c r="B1068" s="36"/>
      <c r="C1068" s="121"/>
      <c r="D1068" s="121"/>
      <c r="E1068" s="121"/>
      <c r="F1068" s="121"/>
      <c r="G1068" s="121"/>
      <c r="H1068" s="121"/>
      <c r="I1068" s="121"/>
      <c r="J1068" s="121"/>
      <c r="K1068" s="121"/>
      <c r="L1068" s="121"/>
      <c r="M1068" s="123"/>
      <c r="N1068" s="18"/>
      <c r="O1068" s="18"/>
      <c r="P1068" s="18"/>
    </row>
    <row r="1069" spans="1:16" ht="12.75">
      <c r="A1069" s="121"/>
      <c r="B1069" s="36"/>
      <c r="C1069" s="121"/>
      <c r="D1069" s="121"/>
      <c r="E1069" s="121"/>
      <c r="F1069" s="121"/>
      <c r="G1069" s="121"/>
      <c r="H1069" s="121"/>
      <c r="I1069" s="121"/>
      <c r="J1069" s="121"/>
      <c r="K1069" s="121"/>
      <c r="L1069" s="121"/>
      <c r="M1069" s="123"/>
      <c r="N1069" s="18"/>
      <c r="O1069" s="18"/>
      <c r="P1069" s="18"/>
    </row>
    <row r="1070" spans="1:16" ht="12.75">
      <c r="A1070" s="121"/>
      <c r="B1070" s="36"/>
      <c r="C1070" s="121"/>
      <c r="D1070" s="121"/>
      <c r="E1070" s="121"/>
      <c r="F1070" s="121"/>
      <c r="G1070" s="121"/>
      <c r="H1070" s="121"/>
      <c r="I1070" s="121"/>
      <c r="J1070" s="121"/>
      <c r="K1070" s="121"/>
      <c r="L1070" s="121"/>
      <c r="M1070" s="123"/>
      <c r="N1070" s="18"/>
      <c r="O1070" s="18"/>
      <c r="P1070" s="18"/>
    </row>
    <row r="1071" spans="1:16" ht="12.75">
      <c r="A1071" s="121"/>
      <c r="B1071" s="36"/>
      <c r="C1071" s="121"/>
      <c r="D1071" s="121"/>
      <c r="E1071" s="121"/>
      <c r="F1071" s="121"/>
      <c r="G1071" s="121"/>
      <c r="H1071" s="121"/>
      <c r="I1071" s="121"/>
      <c r="J1071" s="121"/>
      <c r="K1071" s="121"/>
      <c r="L1071" s="121"/>
      <c r="M1071" s="123"/>
      <c r="N1071" s="18"/>
      <c r="O1071" s="18"/>
      <c r="P1071" s="18"/>
    </row>
    <row r="1072" spans="1:16" ht="12.75">
      <c r="A1072" s="121"/>
      <c r="B1072" s="36"/>
      <c r="C1072" s="121"/>
      <c r="D1072" s="121"/>
      <c r="E1072" s="121"/>
      <c r="F1072" s="121"/>
      <c r="G1072" s="121"/>
      <c r="H1072" s="121"/>
      <c r="I1072" s="121"/>
      <c r="J1072" s="121"/>
      <c r="K1072" s="121"/>
      <c r="L1072" s="121"/>
      <c r="M1072" s="123"/>
      <c r="N1072" s="18"/>
      <c r="O1072" s="18"/>
      <c r="P1072" s="18"/>
    </row>
    <row r="1073" spans="1:16" ht="12.75">
      <c r="A1073" s="121"/>
      <c r="B1073" s="36"/>
      <c r="C1073" s="121"/>
      <c r="D1073" s="121"/>
      <c r="E1073" s="121"/>
      <c r="F1073" s="121"/>
      <c r="G1073" s="121"/>
      <c r="H1073" s="121"/>
      <c r="I1073" s="121"/>
      <c r="J1073" s="121"/>
      <c r="K1073" s="121"/>
      <c r="L1073" s="121"/>
      <c r="M1073" s="123"/>
      <c r="N1073" s="18"/>
      <c r="O1073" s="18"/>
      <c r="P1073" s="18"/>
    </row>
    <row r="1074" spans="1:16" ht="12.75">
      <c r="A1074" s="121"/>
      <c r="B1074" s="36"/>
      <c r="C1074" s="121"/>
      <c r="D1074" s="121"/>
      <c r="E1074" s="121"/>
      <c r="F1074" s="121"/>
      <c r="G1074" s="121"/>
      <c r="H1074" s="121"/>
      <c r="I1074" s="121"/>
      <c r="J1074" s="121"/>
      <c r="K1074" s="121"/>
      <c r="L1074" s="121"/>
      <c r="M1074" s="123"/>
      <c r="N1074" s="18"/>
      <c r="O1074" s="18"/>
      <c r="P1074" s="18"/>
    </row>
    <row r="1075" spans="1:16" ht="12.75">
      <c r="A1075" s="121"/>
      <c r="B1075" s="36"/>
      <c r="C1075" s="121"/>
      <c r="D1075" s="121"/>
      <c r="E1075" s="121"/>
      <c r="F1075" s="121"/>
      <c r="G1075" s="121"/>
      <c r="H1075" s="121"/>
      <c r="I1075" s="121"/>
      <c r="J1075" s="121"/>
      <c r="K1075" s="121"/>
      <c r="L1075" s="121"/>
      <c r="M1075" s="123"/>
      <c r="N1075" s="18"/>
      <c r="O1075" s="18"/>
      <c r="P1075" s="18"/>
    </row>
    <row r="1076" spans="1:16" ht="12.75">
      <c r="A1076" s="121"/>
      <c r="B1076" s="36"/>
      <c r="C1076" s="121"/>
      <c r="D1076" s="121"/>
      <c r="E1076" s="121"/>
      <c r="F1076" s="121"/>
      <c r="G1076" s="121"/>
      <c r="H1076" s="121"/>
      <c r="I1076" s="121"/>
      <c r="J1076" s="121"/>
      <c r="K1076" s="121"/>
      <c r="L1076" s="121"/>
      <c r="M1076" s="123"/>
      <c r="N1076" s="18"/>
      <c r="O1076" s="18"/>
      <c r="P1076" s="18"/>
    </row>
    <row r="1077" spans="1:16" ht="12.75">
      <c r="A1077" s="121"/>
      <c r="B1077" s="36"/>
      <c r="C1077" s="121"/>
      <c r="D1077" s="121"/>
      <c r="E1077" s="121"/>
      <c r="F1077" s="121"/>
      <c r="G1077" s="121"/>
      <c r="H1077" s="121"/>
      <c r="I1077" s="121"/>
      <c r="J1077" s="121"/>
      <c r="K1077" s="121"/>
      <c r="L1077" s="121"/>
      <c r="M1077" s="123"/>
      <c r="N1077" s="18"/>
      <c r="O1077" s="18"/>
      <c r="P1077" s="18"/>
    </row>
    <row r="1078" spans="1:16" ht="12.75">
      <c r="A1078" s="121"/>
      <c r="B1078" s="36"/>
      <c r="C1078" s="121"/>
      <c r="D1078" s="121"/>
      <c r="E1078" s="121"/>
      <c r="F1078" s="121"/>
      <c r="G1078" s="121"/>
      <c r="H1078" s="121"/>
      <c r="I1078" s="121"/>
      <c r="J1078" s="121"/>
      <c r="K1078" s="121"/>
      <c r="L1078" s="121"/>
      <c r="M1078" s="123"/>
      <c r="N1078" s="18"/>
      <c r="O1078" s="18"/>
      <c r="P1078" s="18"/>
    </row>
    <row r="1079" spans="1:16" ht="12.75">
      <c r="A1079" s="121"/>
      <c r="B1079" s="36"/>
      <c r="C1079" s="121"/>
      <c r="D1079" s="121"/>
      <c r="E1079" s="121"/>
      <c r="F1079" s="121"/>
      <c r="G1079" s="121"/>
      <c r="H1079" s="121"/>
      <c r="I1079" s="121"/>
      <c r="J1079" s="121"/>
      <c r="K1079" s="121"/>
      <c r="L1079" s="121"/>
      <c r="M1079" s="123"/>
      <c r="N1079" s="18"/>
      <c r="O1079" s="18"/>
      <c r="P1079" s="18"/>
    </row>
    <row r="1080" spans="1:16" ht="12.75">
      <c r="A1080" s="121"/>
      <c r="B1080" s="36"/>
      <c r="C1080" s="121"/>
      <c r="D1080" s="121"/>
      <c r="E1080" s="121"/>
      <c r="F1080" s="121"/>
      <c r="G1080" s="121"/>
      <c r="H1080" s="121"/>
      <c r="I1080" s="121"/>
      <c r="J1080" s="121"/>
      <c r="K1080" s="121"/>
      <c r="L1080" s="121"/>
      <c r="M1080" s="123"/>
      <c r="N1080" s="18"/>
      <c r="O1080" s="18"/>
      <c r="P1080" s="18"/>
    </row>
    <row r="1081" spans="1:16" ht="12.75">
      <c r="A1081" s="121"/>
      <c r="B1081" s="36"/>
      <c r="C1081" s="121"/>
      <c r="D1081" s="121"/>
      <c r="E1081" s="121"/>
      <c r="F1081" s="121"/>
      <c r="G1081" s="121"/>
      <c r="H1081" s="121"/>
      <c r="I1081" s="121"/>
      <c r="J1081" s="121"/>
      <c r="K1081" s="121"/>
      <c r="L1081" s="121"/>
      <c r="M1081" s="123"/>
      <c r="N1081" s="18"/>
      <c r="O1081" s="18"/>
      <c r="P1081" s="18"/>
    </row>
    <row r="1082" spans="1:16" ht="12.75">
      <c r="A1082" s="121"/>
      <c r="B1082" s="36"/>
      <c r="C1082" s="121"/>
      <c r="D1082" s="121"/>
      <c r="E1082" s="121"/>
      <c r="F1082" s="121"/>
      <c r="G1082" s="121"/>
      <c r="H1082" s="121"/>
      <c r="I1082" s="121"/>
      <c r="J1082" s="121"/>
      <c r="K1082" s="121"/>
      <c r="L1082" s="121"/>
      <c r="M1082" s="123"/>
      <c r="N1082" s="18"/>
      <c r="O1082" s="18"/>
      <c r="P1082" s="18"/>
    </row>
    <row r="1083" spans="1:16" ht="12.75">
      <c r="A1083" s="121"/>
      <c r="B1083" s="36"/>
      <c r="C1083" s="121"/>
      <c r="D1083" s="121"/>
      <c r="E1083" s="121"/>
      <c r="F1083" s="121"/>
      <c r="G1083" s="121"/>
      <c r="H1083" s="121"/>
      <c r="I1083" s="121"/>
      <c r="J1083" s="121"/>
      <c r="K1083" s="121"/>
      <c r="L1083" s="121"/>
      <c r="M1083" s="123"/>
      <c r="N1083" s="18"/>
      <c r="O1083" s="18"/>
      <c r="P1083" s="18"/>
    </row>
    <row r="1084" spans="1:16" ht="12.75">
      <c r="A1084" s="121"/>
      <c r="B1084" s="36"/>
      <c r="C1084" s="121"/>
      <c r="D1084" s="121"/>
      <c r="E1084" s="121"/>
      <c r="F1084" s="121"/>
      <c r="G1084" s="121"/>
      <c r="H1084" s="121"/>
      <c r="I1084" s="121"/>
      <c r="J1084" s="121"/>
      <c r="K1084" s="121"/>
      <c r="L1084" s="121"/>
      <c r="M1084" s="123"/>
      <c r="N1084" s="18"/>
      <c r="O1084" s="18"/>
      <c r="P1084" s="18"/>
    </row>
    <row r="1085" spans="1:16" ht="12.75">
      <c r="A1085" s="121"/>
      <c r="B1085" s="36"/>
      <c r="C1085" s="121"/>
      <c r="D1085" s="121"/>
      <c r="E1085" s="121"/>
      <c r="F1085" s="121"/>
      <c r="G1085" s="121"/>
      <c r="H1085" s="121"/>
      <c r="I1085" s="121"/>
      <c r="J1085" s="121"/>
      <c r="K1085" s="121"/>
      <c r="L1085" s="121"/>
      <c r="M1085" s="123"/>
      <c r="N1085" s="18"/>
      <c r="O1085" s="18"/>
      <c r="P1085" s="18"/>
    </row>
    <row r="1086" spans="1:16" ht="12.75">
      <c r="A1086" s="121"/>
      <c r="B1086" s="36"/>
      <c r="C1086" s="121"/>
      <c r="D1086" s="121"/>
      <c r="E1086" s="121"/>
      <c r="F1086" s="121"/>
      <c r="G1086" s="121"/>
      <c r="H1086" s="121"/>
      <c r="I1086" s="121"/>
      <c r="J1086" s="121"/>
      <c r="K1086" s="121"/>
      <c r="L1086" s="121"/>
      <c r="M1086" s="123"/>
      <c r="N1086" s="18"/>
      <c r="O1086" s="18"/>
      <c r="P1086" s="18"/>
    </row>
    <row r="1087" spans="1:16" ht="12.75">
      <c r="A1087" s="121"/>
      <c r="B1087" s="36"/>
      <c r="C1087" s="121"/>
      <c r="D1087" s="121"/>
      <c r="E1087" s="121"/>
      <c r="F1087" s="121"/>
      <c r="G1087" s="121"/>
      <c r="H1087" s="121"/>
      <c r="I1087" s="121"/>
      <c r="J1087" s="121"/>
      <c r="K1087" s="121"/>
      <c r="L1087" s="121"/>
      <c r="M1087" s="123"/>
      <c r="N1087" s="18"/>
      <c r="O1087" s="18"/>
      <c r="P1087" s="18"/>
    </row>
    <row r="1088" spans="1:16" ht="12.75">
      <c r="A1088" s="121"/>
      <c r="B1088" s="36"/>
      <c r="C1088" s="121"/>
      <c r="D1088" s="121"/>
      <c r="E1088" s="121"/>
      <c r="F1088" s="121"/>
      <c r="G1088" s="121"/>
      <c r="H1088" s="121"/>
      <c r="I1088" s="121"/>
      <c r="J1088" s="121"/>
      <c r="K1088" s="121"/>
      <c r="L1088" s="121"/>
      <c r="M1088" s="123"/>
      <c r="N1088" s="18"/>
      <c r="O1088" s="18"/>
      <c r="P1088" s="18"/>
    </row>
    <row r="1089" spans="1:16" ht="12.75">
      <c r="A1089" s="121"/>
      <c r="B1089" s="36"/>
      <c r="C1089" s="121"/>
      <c r="D1089" s="121"/>
      <c r="E1089" s="121"/>
      <c r="F1089" s="121"/>
      <c r="G1089" s="121"/>
      <c r="H1089" s="121"/>
      <c r="I1089" s="121"/>
      <c r="J1089" s="121"/>
      <c r="K1089" s="121"/>
      <c r="L1089" s="121"/>
      <c r="M1089" s="123"/>
      <c r="N1089" s="18"/>
      <c r="O1089" s="18"/>
      <c r="P1089" s="18"/>
    </row>
    <row r="1090" spans="1:16" ht="12.75">
      <c r="A1090" s="121"/>
      <c r="B1090" s="36"/>
      <c r="C1090" s="121"/>
      <c r="D1090" s="121"/>
      <c r="E1090" s="121"/>
      <c r="F1090" s="121"/>
      <c r="G1090" s="121"/>
      <c r="H1090" s="121"/>
      <c r="I1090" s="121"/>
      <c r="J1090" s="121"/>
      <c r="K1090" s="121"/>
      <c r="L1090" s="121"/>
      <c r="M1090" s="123"/>
      <c r="N1090" s="18"/>
      <c r="O1090" s="18"/>
      <c r="P1090" s="18"/>
    </row>
    <row r="1091" spans="1:16" ht="12.75">
      <c r="A1091" s="121"/>
      <c r="B1091" s="36"/>
      <c r="C1091" s="121"/>
      <c r="D1091" s="121"/>
      <c r="E1091" s="121"/>
      <c r="F1091" s="121"/>
      <c r="G1091" s="121"/>
      <c r="H1091" s="121"/>
      <c r="I1091" s="121"/>
      <c r="J1091" s="121"/>
      <c r="K1091" s="121"/>
      <c r="L1091" s="121"/>
      <c r="M1091" s="123"/>
      <c r="N1091" s="18"/>
      <c r="O1091" s="18"/>
      <c r="P1091" s="18"/>
    </row>
    <row r="1092" spans="1:16" ht="12.75">
      <c r="A1092" s="121"/>
      <c r="B1092" s="36"/>
      <c r="C1092" s="121"/>
      <c r="D1092" s="121"/>
      <c r="E1092" s="121"/>
      <c r="F1092" s="121"/>
      <c r="G1092" s="121"/>
      <c r="H1092" s="121"/>
      <c r="I1092" s="121"/>
      <c r="J1092" s="121"/>
      <c r="K1092" s="121"/>
      <c r="L1092" s="121"/>
      <c r="M1092" s="123"/>
      <c r="N1092" s="18"/>
      <c r="O1092" s="18"/>
      <c r="P1092" s="18"/>
    </row>
    <row r="1093" spans="1:16" ht="12.75">
      <c r="A1093" s="121"/>
      <c r="B1093" s="36"/>
      <c r="C1093" s="121"/>
      <c r="D1093" s="121"/>
      <c r="E1093" s="121"/>
      <c r="F1093" s="121"/>
      <c r="G1093" s="121"/>
      <c r="H1093" s="121"/>
      <c r="I1093" s="121"/>
      <c r="J1093" s="121"/>
      <c r="K1093" s="121"/>
      <c r="L1093" s="121"/>
      <c r="M1093" s="123"/>
      <c r="N1093" s="18"/>
      <c r="O1093" s="18"/>
      <c r="P1093" s="18"/>
    </row>
    <row r="1094" spans="1:16" ht="12.75">
      <c r="A1094" s="121"/>
      <c r="B1094" s="36"/>
      <c r="C1094" s="121"/>
      <c r="D1094" s="121"/>
      <c r="E1094" s="121"/>
      <c r="F1094" s="121"/>
      <c r="G1094" s="121"/>
      <c r="H1094" s="121"/>
      <c r="I1094" s="121"/>
      <c r="J1094" s="121"/>
      <c r="K1094" s="121"/>
      <c r="L1094" s="121"/>
      <c r="M1094" s="123"/>
      <c r="N1094" s="18"/>
      <c r="O1094" s="18"/>
      <c r="P1094" s="18"/>
    </row>
    <row r="1095" spans="1:16" ht="12.75">
      <c r="A1095" s="121"/>
      <c r="B1095" s="36"/>
      <c r="C1095" s="121"/>
      <c r="D1095" s="121"/>
      <c r="E1095" s="121"/>
      <c r="F1095" s="121"/>
      <c r="G1095" s="121"/>
      <c r="H1095" s="121"/>
      <c r="I1095" s="121"/>
      <c r="J1095" s="121"/>
      <c r="K1095" s="121"/>
      <c r="L1095" s="121"/>
      <c r="M1095" s="123"/>
      <c r="N1095" s="18"/>
      <c r="O1095" s="18"/>
      <c r="P1095" s="18"/>
    </row>
    <row r="1096" spans="1:16" ht="12.75">
      <c r="A1096" s="121"/>
      <c r="B1096" s="36"/>
      <c r="C1096" s="121"/>
      <c r="D1096" s="121"/>
      <c r="E1096" s="121"/>
      <c r="F1096" s="121"/>
      <c r="G1096" s="121"/>
      <c r="H1096" s="121"/>
      <c r="I1096" s="121"/>
      <c r="J1096" s="121"/>
      <c r="K1096" s="121"/>
      <c r="L1096" s="121"/>
      <c r="M1096" s="123"/>
      <c r="N1096" s="18"/>
      <c r="O1096" s="18"/>
      <c r="P1096" s="18"/>
    </row>
    <row r="1097" spans="1:16" ht="12.75">
      <c r="A1097" s="121"/>
      <c r="B1097" s="36"/>
      <c r="C1097" s="121"/>
      <c r="D1097" s="121"/>
      <c r="E1097" s="121"/>
      <c r="F1097" s="121"/>
      <c r="G1097" s="121"/>
      <c r="H1097" s="121"/>
      <c r="I1097" s="121"/>
      <c r="J1097" s="121"/>
      <c r="K1097" s="121"/>
      <c r="L1097" s="121"/>
      <c r="M1097" s="123"/>
      <c r="N1097" s="18"/>
      <c r="O1097" s="18"/>
      <c r="P1097" s="18"/>
    </row>
    <row r="1098" spans="1:16" ht="12.75">
      <c r="A1098" s="121"/>
      <c r="B1098" s="36"/>
      <c r="C1098" s="121"/>
      <c r="D1098" s="121"/>
      <c r="E1098" s="121"/>
      <c r="F1098" s="121"/>
      <c r="G1098" s="121"/>
      <c r="H1098" s="121"/>
      <c r="I1098" s="121"/>
      <c r="J1098" s="121"/>
      <c r="K1098" s="121"/>
      <c r="L1098" s="121"/>
      <c r="M1098" s="123"/>
      <c r="N1098" s="18"/>
      <c r="O1098" s="18"/>
      <c r="P1098" s="18"/>
    </row>
    <row r="1099" spans="1:16" ht="12.75">
      <c r="A1099" s="121"/>
      <c r="B1099" s="36"/>
      <c r="C1099" s="121"/>
      <c r="D1099" s="121"/>
      <c r="E1099" s="121"/>
      <c r="F1099" s="121"/>
      <c r="G1099" s="121"/>
      <c r="H1099" s="121"/>
      <c r="I1099" s="121"/>
      <c r="J1099" s="121"/>
      <c r="K1099" s="121"/>
      <c r="L1099" s="121"/>
      <c r="M1099" s="123"/>
      <c r="N1099" s="18"/>
      <c r="O1099" s="18"/>
      <c r="P1099" s="18"/>
    </row>
    <row r="1100" spans="1:16" ht="12.75">
      <c r="A1100" s="121"/>
      <c r="B1100" s="36"/>
      <c r="C1100" s="121"/>
      <c r="D1100" s="121"/>
      <c r="E1100" s="121"/>
      <c r="F1100" s="121"/>
      <c r="G1100" s="121"/>
      <c r="H1100" s="121"/>
      <c r="I1100" s="121"/>
      <c r="J1100" s="121"/>
      <c r="K1100" s="121"/>
      <c r="L1100" s="121"/>
      <c r="M1100" s="123"/>
      <c r="N1100" s="18"/>
      <c r="O1100" s="18"/>
      <c r="P1100" s="18"/>
    </row>
    <row r="1101" spans="1:16" ht="12.75">
      <c r="A1101" s="121"/>
      <c r="B1101" s="36"/>
      <c r="C1101" s="121"/>
      <c r="D1101" s="121"/>
      <c r="E1101" s="121"/>
      <c r="F1101" s="121"/>
      <c r="G1101" s="121"/>
      <c r="H1101" s="121"/>
      <c r="I1101" s="121"/>
      <c r="J1101" s="121"/>
      <c r="K1101" s="121"/>
      <c r="L1101" s="121"/>
      <c r="M1101" s="123"/>
      <c r="N1101" s="18"/>
      <c r="O1101" s="18"/>
      <c r="P1101" s="18"/>
    </row>
    <row r="1102" spans="1:16" ht="12.75">
      <c r="A1102" s="121"/>
      <c r="B1102" s="36"/>
      <c r="C1102" s="121"/>
      <c r="D1102" s="121"/>
      <c r="E1102" s="121"/>
      <c r="F1102" s="121"/>
      <c r="G1102" s="121"/>
      <c r="H1102" s="121"/>
      <c r="I1102" s="121"/>
      <c r="J1102" s="121"/>
      <c r="K1102" s="121"/>
      <c r="L1102" s="121"/>
      <c r="M1102" s="123"/>
      <c r="N1102" s="18"/>
      <c r="O1102" s="18"/>
      <c r="P1102" s="18"/>
    </row>
    <row r="1103" spans="1:16" ht="12.75">
      <c r="A1103" s="121"/>
      <c r="B1103" s="36"/>
      <c r="C1103" s="121"/>
      <c r="D1103" s="121"/>
      <c r="E1103" s="121"/>
      <c r="F1103" s="121"/>
      <c r="G1103" s="121"/>
      <c r="H1103" s="121"/>
      <c r="I1103" s="121"/>
      <c r="J1103" s="121"/>
      <c r="K1103" s="121"/>
      <c r="L1103" s="121"/>
      <c r="M1103" s="123"/>
      <c r="N1103" s="18"/>
      <c r="O1103" s="18"/>
      <c r="P1103" s="18"/>
    </row>
    <row r="1104" spans="1:16" ht="12.75">
      <c r="A1104" s="121"/>
      <c r="B1104" s="36"/>
      <c r="C1104" s="121"/>
      <c r="D1104" s="121"/>
      <c r="E1104" s="121"/>
      <c r="F1104" s="121"/>
      <c r="G1104" s="121"/>
      <c r="H1104" s="121"/>
      <c r="I1104" s="121"/>
      <c r="J1104" s="121"/>
      <c r="K1104" s="121"/>
      <c r="L1104" s="121"/>
      <c r="M1104" s="123"/>
      <c r="N1104" s="18"/>
      <c r="O1104" s="18"/>
      <c r="P1104" s="18"/>
    </row>
    <row r="1105" spans="1:16" ht="12.75">
      <c r="A1105" s="121"/>
      <c r="B1105" s="36"/>
      <c r="C1105" s="121"/>
      <c r="D1105" s="121"/>
      <c r="E1105" s="121"/>
      <c r="F1105" s="121"/>
      <c r="G1105" s="121"/>
      <c r="H1105" s="121"/>
      <c r="I1105" s="121"/>
      <c r="J1105" s="121"/>
      <c r="K1105" s="121"/>
      <c r="L1105" s="121"/>
      <c r="M1105" s="123"/>
      <c r="N1105" s="18"/>
      <c r="O1105" s="18"/>
      <c r="P1105" s="18"/>
    </row>
    <row r="1106" spans="1:16" ht="12.75">
      <c r="A1106" s="121"/>
      <c r="B1106" s="36"/>
      <c r="C1106" s="121"/>
      <c r="D1106" s="121"/>
      <c r="E1106" s="121"/>
      <c r="F1106" s="121"/>
      <c r="G1106" s="121"/>
      <c r="H1106" s="121"/>
      <c r="I1106" s="121"/>
      <c r="J1106" s="121"/>
      <c r="K1106" s="121"/>
      <c r="L1106" s="121"/>
      <c r="M1106" s="123"/>
      <c r="N1106" s="18"/>
      <c r="O1106" s="18"/>
      <c r="P1106" s="18"/>
    </row>
    <row r="1107" spans="1:16" ht="12.75">
      <c r="A1107" s="121"/>
      <c r="B1107" s="36"/>
      <c r="C1107" s="121"/>
      <c r="D1107" s="121"/>
      <c r="E1107" s="121"/>
      <c r="F1107" s="121"/>
      <c r="G1107" s="121"/>
      <c r="H1107" s="121"/>
      <c r="I1107" s="121"/>
      <c r="J1107" s="121"/>
      <c r="K1107" s="121"/>
      <c r="L1107" s="121"/>
      <c r="M1107" s="123"/>
      <c r="N1107" s="18"/>
      <c r="O1107" s="18"/>
      <c r="P1107" s="18"/>
    </row>
    <row r="1108" spans="1:16" ht="12.75">
      <c r="A1108" s="121"/>
      <c r="B1108" s="36"/>
      <c r="C1108" s="121"/>
      <c r="D1108" s="121"/>
      <c r="E1108" s="121"/>
      <c r="F1108" s="121"/>
      <c r="G1108" s="121"/>
      <c r="H1108" s="121"/>
      <c r="I1108" s="121"/>
      <c r="J1108" s="121"/>
      <c r="K1108" s="121"/>
      <c r="L1108" s="121"/>
      <c r="M1108" s="123"/>
      <c r="N1108" s="18"/>
      <c r="O1108" s="18"/>
      <c r="P1108" s="18"/>
    </row>
    <row r="1109" spans="1:16" ht="12.75">
      <c r="A1109" s="121"/>
      <c r="B1109" s="36"/>
      <c r="C1109" s="121"/>
      <c r="D1109" s="121"/>
      <c r="E1109" s="121"/>
      <c r="F1109" s="121"/>
      <c r="G1109" s="121"/>
      <c r="H1109" s="121"/>
      <c r="I1109" s="121"/>
      <c r="J1109" s="121"/>
      <c r="K1109" s="121"/>
      <c r="L1109" s="121"/>
      <c r="M1109" s="123"/>
      <c r="N1109" s="18"/>
      <c r="O1109" s="18"/>
      <c r="P1109" s="18"/>
    </row>
    <row r="1110" spans="1:16" ht="12.75">
      <c r="A1110" s="121"/>
      <c r="B1110" s="36"/>
      <c r="C1110" s="121"/>
      <c r="D1110" s="121"/>
      <c r="E1110" s="121"/>
      <c r="F1110" s="121"/>
      <c r="G1110" s="121"/>
      <c r="H1110" s="121"/>
      <c r="I1110" s="121"/>
      <c r="J1110" s="121"/>
      <c r="K1110" s="121"/>
      <c r="L1110" s="121"/>
      <c r="M1110" s="123"/>
      <c r="N1110" s="18"/>
      <c r="O1110" s="18"/>
      <c r="P1110" s="18"/>
    </row>
    <row r="1111" spans="1:16" ht="12.75">
      <c r="A1111" s="121"/>
      <c r="B1111" s="36"/>
      <c r="C1111" s="121"/>
      <c r="D1111" s="121"/>
      <c r="E1111" s="121"/>
      <c r="F1111" s="121"/>
      <c r="G1111" s="121"/>
      <c r="H1111" s="121"/>
      <c r="I1111" s="121"/>
      <c r="J1111" s="121"/>
      <c r="K1111" s="121"/>
      <c r="L1111" s="121"/>
      <c r="M1111" s="123"/>
      <c r="N1111" s="18"/>
      <c r="O1111" s="18"/>
      <c r="P1111" s="18"/>
    </row>
    <row r="1112" spans="1:16" ht="12.75">
      <c r="A1112" s="121"/>
      <c r="B1112" s="36"/>
      <c r="C1112" s="121"/>
      <c r="D1112" s="121"/>
      <c r="E1112" s="121"/>
      <c r="F1112" s="121"/>
      <c r="G1112" s="121"/>
      <c r="H1112" s="121"/>
      <c r="I1112" s="121"/>
      <c r="J1112" s="121"/>
      <c r="K1112" s="121"/>
      <c r="L1112" s="121"/>
      <c r="M1112" s="123"/>
      <c r="N1112" s="18"/>
      <c r="O1112" s="18"/>
      <c r="P1112" s="18"/>
    </row>
    <row r="1113" spans="1:16" ht="12.75">
      <c r="A1113" s="121"/>
      <c r="B1113" s="36"/>
      <c r="C1113" s="121"/>
      <c r="D1113" s="121"/>
      <c r="E1113" s="121"/>
      <c r="F1113" s="121"/>
      <c r="G1113" s="121"/>
      <c r="H1113" s="121"/>
      <c r="I1113" s="121"/>
      <c r="J1113" s="121"/>
      <c r="K1113" s="121"/>
      <c r="L1113" s="121"/>
      <c r="M1113" s="123"/>
      <c r="N1113" s="18"/>
      <c r="O1113" s="18"/>
      <c r="P1113" s="18"/>
    </row>
    <row r="1114" spans="1:16" ht="12.75">
      <c r="A1114" s="121"/>
      <c r="B1114" s="36"/>
      <c r="C1114" s="121"/>
      <c r="D1114" s="121"/>
      <c r="E1114" s="121"/>
      <c r="F1114" s="121"/>
      <c r="G1114" s="121"/>
      <c r="H1114" s="121"/>
      <c r="I1114" s="121"/>
      <c r="J1114" s="121"/>
      <c r="K1114" s="121"/>
      <c r="L1114" s="121"/>
      <c r="M1114" s="123"/>
      <c r="N1114" s="18"/>
      <c r="O1114" s="18"/>
      <c r="P1114" s="18"/>
    </row>
    <row r="1115" spans="1:16" ht="12.75">
      <c r="A1115" s="121"/>
      <c r="B1115" s="36"/>
      <c r="C1115" s="121"/>
      <c r="D1115" s="121"/>
      <c r="E1115" s="121"/>
      <c r="F1115" s="121"/>
      <c r="G1115" s="121"/>
      <c r="H1115" s="121"/>
      <c r="I1115" s="121"/>
      <c r="J1115" s="121"/>
      <c r="K1115" s="121"/>
      <c r="L1115" s="121"/>
      <c r="M1115" s="123"/>
      <c r="N1115" s="18"/>
      <c r="O1115" s="18"/>
      <c r="P1115" s="18"/>
    </row>
    <row r="1116" spans="1:16" ht="12.75">
      <c r="A1116" s="121"/>
      <c r="B1116" s="36"/>
      <c r="C1116" s="121"/>
      <c r="D1116" s="121"/>
      <c r="E1116" s="121"/>
      <c r="F1116" s="121"/>
      <c r="G1116" s="121"/>
      <c r="H1116" s="121"/>
      <c r="I1116" s="121"/>
      <c r="J1116" s="121"/>
      <c r="K1116" s="121"/>
      <c r="L1116" s="121"/>
      <c r="M1116" s="123"/>
      <c r="N1116" s="18"/>
      <c r="O1116" s="18"/>
      <c r="P1116" s="18"/>
    </row>
    <row r="1117" spans="1:16" ht="12.75">
      <c r="A1117" s="121"/>
      <c r="B1117" s="36"/>
      <c r="C1117" s="121"/>
      <c r="D1117" s="121"/>
      <c r="E1117" s="121"/>
      <c r="F1117" s="121"/>
      <c r="G1117" s="121"/>
      <c r="H1117" s="121"/>
      <c r="I1117" s="121"/>
      <c r="J1117" s="121"/>
      <c r="K1117" s="121"/>
      <c r="L1117" s="121"/>
      <c r="M1117" s="123"/>
      <c r="N1117" s="18"/>
      <c r="O1117" s="18"/>
      <c r="P1117" s="18"/>
    </row>
    <row r="1118" spans="1:16" ht="12.75">
      <c r="A1118" s="121"/>
      <c r="B1118" s="36"/>
      <c r="C1118" s="121"/>
      <c r="D1118" s="121"/>
      <c r="E1118" s="121"/>
      <c r="F1118" s="121"/>
      <c r="G1118" s="121"/>
      <c r="H1118" s="121"/>
      <c r="I1118" s="121"/>
      <c r="J1118" s="121"/>
      <c r="K1118" s="121"/>
      <c r="L1118" s="121"/>
      <c r="M1118" s="123"/>
      <c r="N1118" s="18"/>
      <c r="O1118" s="18"/>
      <c r="P1118" s="18"/>
    </row>
    <row r="1119" spans="1:16" ht="12.75">
      <c r="A1119" s="121"/>
      <c r="B1119" s="36"/>
      <c r="C1119" s="121"/>
      <c r="D1119" s="121"/>
      <c r="E1119" s="121"/>
      <c r="F1119" s="121"/>
      <c r="G1119" s="121"/>
      <c r="H1119" s="121"/>
      <c r="I1119" s="121"/>
      <c r="J1119" s="121"/>
      <c r="K1119" s="121"/>
      <c r="L1119" s="121"/>
      <c r="M1119" s="123"/>
      <c r="N1119" s="18"/>
      <c r="O1119" s="18"/>
      <c r="P1119" s="18"/>
    </row>
    <row r="1120" spans="1:16" ht="12.75">
      <c r="A1120" s="121"/>
      <c r="B1120" s="36"/>
      <c r="C1120" s="121"/>
      <c r="D1120" s="121"/>
      <c r="E1120" s="121"/>
      <c r="F1120" s="121"/>
      <c r="G1120" s="121"/>
      <c r="H1120" s="121"/>
      <c r="I1120" s="121"/>
      <c r="J1120" s="121"/>
      <c r="K1120" s="121"/>
      <c r="L1120" s="121"/>
      <c r="M1120" s="123"/>
      <c r="N1120" s="18"/>
      <c r="O1120" s="18"/>
      <c r="P1120" s="18"/>
    </row>
    <row r="1121" spans="1:16" ht="12.75">
      <c r="A1121" s="121"/>
      <c r="B1121" s="36"/>
      <c r="C1121" s="121"/>
      <c r="D1121" s="121"/>
      <c r="E1121" s="121"/>
      <c r="F1121" s="121"/>
      <c r="G1121" s="121"/>
      <c r="H1121" s="121"/>
      <c r="I1121" s="121"/>
      <c r="J1121" s="121"/>
      <c r="K1121" s="121"/>
      <c r="L1121" s="121"/>
      <c r="M1121" s="123"/>
      <c r="N1121" s="18"/>
      <c r="O1121" s="18"/>
      <c r="P1121" s="18"/>
    </row>
    <row r="1122" spans="1:16" ht="12.75">
      <c r="A1122" s="121"/>
      <c r="B1122" s="36"/>
      <c r="C1122" s="121"/>
      <c r="D1122" s="121"/>
      <c r="E1122" s="121"/>
      <c r="F1122" s="121"/>
      <c r="G1122" s="121"/>
      <c r="H1122" s="121"/>
      <c r="I1122" s="121"/>
      <c r="J1122" s="121"/>
      <c r="K1122" s="121"/>
      <c r="L1122" s="121"/>
      <c r="M1122" s="123"/>
      <c r="N1122" s="18"/>
      <c r="O1122" s="18"/>
      <c r="P1122" s="18"/>
    </row>
    <row r="1123" spans="1:16" ht="12.75">
      <c r="A1123" s="121"/>
      <c r="B1123" s="36"/>
      <c r="C1123" s="121"/>
      <c r="D1123" s="121"/>
      <c r="E1123" s="121"/>
      <c r="F1123" s="121"/>
      <c r="G1123" s="121"/>
      <c r="H1123" s="121"/>
      <c r="I1123" s="121"/>
      <c r="J1123" s="121"/>
      <c r="K1123" s="121"/>
      <c r="L1123" s="121"/>
      <c r="M1123" s="123"/>
      <c r="N1123" s="18"/>
      <c r="O1123" s="18"/>
      <c r="P1123" s="18"/>
    </row>
    <row r="1124" spans="1:16" ht="12.75">
      <c r="A1124" s="121"/>
      <c r="B1124" s="36"/>
      <c r="C1124" s="121"/>
      <c r="D1124" s="121"/>
      <c r="E1124" s="121"/>
      <c r="F1124" s="121"/>
      <c r="G1124" s="121"/>
      <c r="H1124" s="121"/>
      <c r="I1124" s="121"/>
      <c r="J1124" s="121"/>
      <c r="K1124" s="121"/>
      <c r="L1124" s="121"/>
      <c r="M1124" s="123"/>
      <c r="N1124" s="18"/>
      <c r="O1124" s="18"/>
      <c r="P1124" s="18"/>
    </row>
    <row r="1125" spans="1:16" ht="12.75">
      <c r="A1125" s="121"/>
      <c r="B1125" s="36"/>
      <c r="C1125" s="121"/>
      <c r="D1125" s="121"/>
      <c r="E1125" s="121"/>
      <c r="F1125" s="121"/>
      <c r="G1125" s="121"/>
      <c r="H1125" s="121"/>
      <c r="I1125" s="121"/>
      <c r="J1125" s="121"/>
      <c r="K1125" s="121"/>
      <c r="L1125" s="121"/>
      <c r="M1125" s="123"/>
      <c r="N1125" s="18"/>
      <c r="O1125" s="18"/>
      <c r="P1125" s="18"/>
    </row>
    <row r="1126" spans="1:16" ht="12.75">
      <c r="A1126" s="121"/>
      <c r="B1126" s="36"/>
      <c r="C1126" s="121"/>
      <c r="D1126" s="121"/>
      <c r="E1126" s="121"/>
      <c r="F1126" s="121"/>
      <c r="G1126" s="121"/>
      <c r="H1126" s="121"/>
      <c r="I1126" s="121"/>
      <c r="J1126" s="121"/>
      <c r="K1126" s="121"/>
      <c r="L1126" s="121"/>
      <c r="M1126" s="123"/>
      <c r="N1126" s="18"/>
      <c r="O1126" s="18"/>
      <c r="P1126" s="18"/>
    </row>
    <row r="1127" spans="1:16" ht="12.75">
      <c r="A1127" s="121"/>
      <c r="B1127" s="36"/>
      <c r="C1127" s="121"/>
      <c r="D1127" s="121"/>
      <c r="E1127" s="121"/>
      <c r="F1127" s="121"/>
      <c r="G1127" s="121"/>
      <c r="H1127" s="121"/>
      <c r="I1127" s="121"/>
      <c r="J1127" s="121"/>
      <c r="K1127" s="121"/>
      <c r="L1127" s="121"/>
      <c r="M1127" s="123"/>
      <c r="N1127" s="18"/>
      <c r="O1127" s="18"/>
      <c r="P1127" s="18"/>
    </row>
    <row r="1128" spans="1:16" ht="12.75">
      <c r="A1128" s="121"/>
      <c r="B1128" s="36"/>
      <c r="C1128" s="121"/>
      <c r="D1128" s="121"/>
      <c r="E1128" s="121"/>
      <c r="F1128" s="121"/>
      <c r="G1128" s="121"/>
      <c r="H1128" s="121"/>
      <c r="I1128" s="121"/>
      <c r="J1128" s="121"/>
      <c r="K1128" s="121"/>
      <c r="L1128" s="121"/>
      <c r="M1128" s="123"/>
      <c r="N1128" s="18"/>
      <c r="O1128" s="18"/>
      <c r="P1128" s="18"/>
    </row>
    <row r="1129" spans="1:16" ht="12.75">
      <c r="A1129" s="121"/>
      <c r="B1129" s="36"/>
      <c r="C1129" s="121"/>
      <c r="D1129" s="121"/>
      <c r="E1129" s="121"/>
      <c r="F1129" s="121"/>
      <c r="G1129" s="121"/>
      <c r="H1129" s="121"/>
      <c r="I1129" s="121"/>
      <c r="J1129" s="121"/>
      <c r="K1129" s="121"/>
      <c r="L1129" s="121"/>
      <c r="M1129" s="123"/>
      <c r="N1129" s="18"/>
      <c r="O1129" s="18"/>
      <c r="P1129" s="18"/>
    </row>
    <row r="1130" spans="1:16" ht="12.75">
      <c r="A1130" s="121"/>
      <c r="B1130" s="36"/>
      <c r="C1130" s="121"/>
      <c r="D1130" s="121"/>
      <c r="E1130" s="121"/>
      <c r="F1130" s="121"/>
      <c r="G1130" s="121"/>
      <c r="H1130" s="121"/>
      <c r="I1130" s="121"/>
      <c r="J1130" s="121"/>
      <c r="K1130" s="121"/>
      <c r="L1130" s="121"/>
      <c r="M1130" s="123"/>
      <c r="N1130" s="18"/>
      <c r="O1130" s="18"/>
      <c r="P1130" s="18"/>
    </row>
    <row r="1131" spans="1:16" ht="12.75">
      <c r="A1131" s="121"/>
      <c r="B1131" s="36"/>
      <c r="C1131" s="121"/>
      <c r="D1131" s="121"/>
      <c r="E1131" s="121"/>
      <c r="F1131" s="121"/>
      <c r="G1131" s="121"/>
      <c r="H1131" s="121"/>
      <c r="I1131" s="121"/>
      <c r="J1131" s="121"/>
      <c r="K1131" s="121"/>
      <c r="L1131" s="121"/>
      <c r="M1131" s="123"/>
      <c r="N1131" s="18"/>
      <c r="O1131" s="18"/>
      <c r="P1131" s="18"/>
    </row>
    <row r="1132" spans="1:16" ht="12.75">
      <c r="A1132" s="121"/>
      <c r="B1132" s="36"/>
      <c r="C1132" s="121"/>
      <c r="D1132" s="121"/>
      <c r="E1132" s="121"/>
      <c r="F1132" s="121"/>
      <c r="G1132" s="121"/>
      <c r="H1132" s="121"/>
      <c r="I1132" s="121"/>
      <c r="J1132" s="121"/>
      <c r="K1132" s="121"/>
      <c r="L1132" s="121"/>
      <c r="M1132" s="123"/>
      <c r="N1132" s="18"/>
      <c r="O1132" s="18"/>
      <c r="P1132" s="18"/>
    </row>
    <row r="1133" spans="1:16" ht="12.75">
      <c r="A1133" s="121"/>
      <c r="B1133" s="36"/>
      <c r="C1133" s="121"/>
      <c r="D1133" s="121"/>
      <c r="E1133" s="121"/>
      <c r="F1133" s="121"/>
      <c r="G1133" s="121"/>
      <c r="H1133" s="121"/>
      <c r="I1133" s="121"/>
      <c r="J1133" s="121"/>
      <c r="K1133" s="121"/>
      <c r="L1133" s="121"/>
      <c r="M1133" s="123"/>
      <c r="N1133" s="18"/>
      <c r="O1133" s="18"/>
      <c r="P1133" s="18"/>
    </row>
    <row r="1134" spans="1:16" ht="12.75">
      <c r="A1134" s="121"/>
      <c r="B1134" s="36"/>
      <c r="C1134" s="121"/>
      <c r="D1134" s="121"/>
      <c r="E1134" s="121"/>
      <c r="F1134" s="121"/>
      <c r="G1134" s="121"/>
      <c r="H1134" s="121"/>
      <c r="I1134" s="121"/>
      <c r="J1134" s="121"/>
      <c r="K1134" s="121"/>
      <c r="L1134" s="121"/>
      <c r="M1134" s="123"/>
      <c r="N1134" s="18"/>
      <c r="O1134" s="18"/>
      <c r="P1134" s="18"/>
    </row>
    <row r="1135" spans="1:16" ht="12.75">
      <c r="A1135" s="121"/>
      <c r="B1135" s="36"/>
      <c r="C1135" s="121"/>
      <c r="D1135" s="121"/>
      <c r="E1135" s="121"/>
      <c r="F1135" s="121"/>
      <c r="G1135" s="121"/>
      <c r="H1135" s="121"/>
      <c r="I1135" s="121"/>
      <c r="J1135" s="121"/>
      <c r="K1135" s="121"/>
      <c r="L1135" s="121"/>
      <c r="M1135" s="123"/>
      <c r="N1135" s="18"/>
      <c r="O1135" s="18"/>
      <c r="P1135" s="18"/>
    </row>
    <row r="1136" spans="1:16" ht="12.75">
      <c r="A1136" s="121"/>
      <c r="B1136" s="36"/>
      <c r="C1136" s="121"/>
      <c r="D1136" s="121"/>
      <c r="E1136" s="121"/>
      <c r="F1136" s="121"/>
      <c r="G1136" s="121"/>
      <c r="H1136" s="121"/>
      <c r="I1136" s="121"/>
      <c r="J1136" s="121"/>
      <c r="K1136" s="121"/>
      <c r="L1136" s="121"/>
      <c r="M1136" s="123"/>
      <c r="N1136" s="18"/>
      <c r="O1136" s="18"/>
      <c r="P1136" s="18"/>
    </row>
    <row r="1137" spans="1:16" ht="12.75">
      <c r="A1137" s="121"/>
      <c r="B1137" s="36"/>
      <c r="C1137" s="121"/>
      <c r="D1137" s="121"/>
      <c r="E1137" s="121"/>
      <c r="F1137" s="121"/>
      <c r="G1137" s="121"/>
      <c r="H1137" s="121"/>
      <c r="I1137" s="121"/>
      <c r="J1137" s="121"/>
      <c r="K1137" s="121"/>
      <c r="L1137" s="121"/>
      <c r="M1137" s="123"/>
      <c r="N1137" s="18"/>
      <c r="O1137" s="18"/>
      <c r="P1137" s="18"/>
    </row>
    <row r="1138" spans="1:16" ht="12.75">
      <c r="A1138" s="121"/>
      <c r="B1138" s="36"/>
      <c r="C1138" s="121"/>
      <c r="D1138" s="121"/>
      <c r="E1138" s="121"/>
      <c r="F1138" s="121"/>
      <c r="G1138" s="121"/>
      <c r="H1138" s="121"/>
      <c r="I1138" s="121"/>
      <c r="J1138" s="121"/>
      <c r="K1138" s="121"/>
      <c r="L1138" s="121"/>
      <c r="M1138" s="123"/>
      <c r="N1138" s="18"/>
      <c r="O1138" s="18"/>
      <c r="P1138" s="18"/>
    </row>
    <row r="1139" spans="1:16" ht="12.75">
      <c r="A1139" s="121"/>
      <c r="B1139" s="36"/>
      <c r="C1139" s="121"/>
      <c r="D1139" s="121"/>
      <c r="E1139" s="121"/>
      <c r="F1139" s="121"/>
      <c r="G1139" s="121"/>
      <c r="H1139" s="121"/>
      <c r="I1139" s="121"/>
      <c r="J1139" s="121"/>
      <c r="K1139" s="121"/>
      <c r="L1139" s="121"/>
      <c r="M1139" s="123"/>
      <c r="N1139" s="18"/>
      <c r="O1139" s="18"/>
      <c r="P1139" s="18"/>
    </row>
    <row r="1140" spans="1:16" ht="12.75">
      <c r="A1140" s="121"/>
      <c r="B1140" s="36"/>
      <c r="C1140" s="121"/>
      <c r="D1140" s="121"/>
      <c r="E1140" s="121"/>
      <c r="F1140" s="121"/>
      <c r="G1140" s="121"/>
      <c r="H1140" s="121"/>
      <c r="I1140" s="121"/>
      <c r="J1140" s="121"/>
      <c r="K1140" s="121"/>
      <c r="L1140" s="121"/>
      <c r="M1140" s="123"/>
      <c r="N1140" s="18"/>
      <c r="O1140" s="18"/>
      <c r="P1140" s="18"/>
    </row>
    <row r="1141" spans="1:16" ht="12.75">
      <c r="A1141" s="121"/>
      <c r="B1141" s="36"/>
      <c r="C1141" s="121"/>
      <c r="D1141" s="121"/>
      <c r="E1141" s="121"/>
      <c r="F1141" s="121"/>
      <c r="G1141" s="121"/>
      <c r="H1141" s="121"/>
      <c r="I1141" s="121"/>
      <c r="J1141" s="121"/>
      <c r="K1141" s="121"/>
      <c r="L1141" s="121"/>
      <c r="M1141" s="123"/>
      <c r="N1141" s="18"/>
      <c r="O1141" s="18"/>
      <c r="P1141" s="18"/>
    </row>
    <row r="1142" spans="1:16" ht="12.75">
      <c r="A1142" s="121"/>
      <c r="B1142" s="36"/>
      <c r="C1142" s="121"/>
      <c r="D1142" s="121"/>
      <c r="E1142" s="121"/>
      <c r="F1142" s="121"/>
      <c r="G1142" s="121"/>
      <c r="H1142" s="121"/>
      <c r="I1142" s="121"/>
      <c r="J1142" s="121"/>
      <c r="K1142" s="121"/>
      <c r="L1142" s="121"/>
      <c r="M1142" s="123"/>
      <c r="N1142" s="18"/>
      <c r="O1142" s="18"/>
      <c r="P1142" s="18"/>
    </row>
    <row r="1143" spans="1:16" ht="12.75">
      <c r="A1143" s="121"/>
      <c r="B1143" s="36"/>
      <c r="C1143" s="121"/>
      <c r="D1143" s="121"/>
      <c r="E1143" s="121"/>
      <c r="F1143" s="121"/>
      <c r="G1143" s="121"/>
      <c r="H1143" s="121"/>
      <c r="I1143" s="121"/>
      <c r="J1143" s="121"/>
      <c r="K1143" s="121"/>
      <c r="L1143" s="121"/>
      <c r="M1143" s="123"/>
      <c r="N1143" s="18"/>
      <c r="O1143" s="18"/>
      <c r="P1143" s="18"/>
    </row>
    <row r="1144" spans="1:16" ht="12.75">
      <c r="A1144" s="121"/>
      <c r="B1144" s="36"/>
      <c r="C1144" s="121"/>
      <c r="D1144" s="121"/>
      <c r="E1144" s="121"/>
      <c r="F1144" s="121"/>
      <c r="G1144" s="121"/>
      <c r="H1144" s="121"/>
      <c r="I1144" s="121"/>
      <c r="J1144" s="121"/>
      <c r="K1144" s="121"/>
      <c r="L1144" s="121"/>
      <c r="M1144" s="123"/>
      <c r="N1144" s="18"/>
      <c r="O1144" s="18"/>
      <c r="P1144" s="18"/>
    </row>
    <row r="1145" spans="1:16" ht="12.75">
      <c r="A1145" s="121"/>
      <c r="B1145" s="36"/>
      <c r="C1145" s="121"/>
      <c r="D1145" s="121"/>
      <c r="E1145" s="121"/>
      <c r="F1145" s="121"/>
      <c r="G1145" s="121"/>
      <c r="H1145" s="121"/>
      <c r="I1145" s="121"/>
      <c r="J1145" s="121"/>
      <c r="K1145" s="121"/>
      <c r="L1145" s="121"/>
      <c r="M1145" s="123"/>
      <c r="N1145" s="18"/>
      <c r="O1145" s="18"/>
      <c r="P1145" s="18"/>
    </row>
    <row r="1146" spans="1:16" ht="12.75">
      <c r="A1146" s="121"/>
      <c r="B1146" s="36"/>
      <c r="C1146" s="121"/>
      <c r="D1146" s="121"/>
      <c r="E1146" s="121"/>
      <c r="F1146" s="121"/>
      <c r="G1146" s="121"/>
      <c r="H1146" s="121"/>
      <c r="I1146" s="121"/>
      <c r="J1146" s="121"/>
      <c r="K1146" s="121"/>
      <c r="L1146" s="121"/>
      <c r="M1146" s="123"/>
      <c r="N1146" s="18"/>
      <c r="O1146" s="18"/>
      <c r="P1146" s="18"/>
    </row>
    <row r="1147" spans="1:16" ht="12.75">
      <c r="A1147" s="121"/>
      <c r="B1147" s="36"/>
      <c r="C1147" s="121"/>
      <c r="D1147" s="121"/>
      <c r="E1147" s="121"/>
      <c r="F1147" s="121"/>
      <c r="G1147" s="121"/>
      <c r="H1147" s="121"/>
      <c r="I1147" s="121"/>
      <c r="J1147" s="121"/>
      <c r="K1147" s="121"/>
      <c r="L1147" s="121"/>
      <c r="M1147" s="123"/>
      <c r="N1147" s="18"/>
      <c r="O1147" s="18"/>
      <c r="P1147" s="18"/>
    </row>
    <row r="1148" spans="1:16" ht="12.75">
      <c r="A1148" s="121"/>
      <c r="B1148" s="36"/>
      <c r="C1148" s="121"/>
      <c r="D1148" s="121"/>
      <c r="E1148" s="121"/>
      <c r="F1148" s="121"/>
      <c r="G1148" s="121"/>
      <c r="H1148" s="121"/>
      <c r="I1148" s="121"/>
      <c r="J1148" s="121"/>
      <c r="K1148" s="121"/>
      <c r="L1148" s="121"/>
      <c r="M1148" s="123"/>
      <c r="N1148" s="18"/>
      <c r="O1148" s="18"/>
      <c r="P1148" s="18"/>
    </row>
    <row r="1149" spans="1:16" ht="12.75">
      <c r="A1149" s="121"/>
      <c r="B1149" s="36"/>
      <c r="C1149" s="121"/>
      <c r="D1149" s="121"/>
      <c r="E1149" s="121"/>
      <c r="F1149" s="121"/>
      <c r="G1149" s="121"/>
      <c r="H1149" s="121"/>
      <c r="I1149" s="121"/>
      <c r="J1149" s="121"/>
      <c r="K1149" s="121"/>
      <c r="L1149" s="121"/>
      <c r="M1149" s="123"/>
      <c r="N1149" s="18"/>
      <c r="O1149" s="18"/>
      <c r="P1149" s="18"/>
    </row>
    <row r="1150" spans="1:16" ht="12.75">
      <c r="A1150" s="121"/>
      <c r="B1150" s="36"/>
      <c r="C1150" s="121"/>
      <c r="D1150" s="121"/>
      <c r="E1150" s="121"/>
      <c r="F1150" s="121"/>
      <c r="G1150" s="121"/>
      <c r="H1150" s="121"/>
      <c r="I1150" s="121"/>
      <c r="J1150" s="121"/>
      <c r="K1150" s="121"/>
      <c r="L1150" s="121"/>
      <c r="M1150" s="123"/>
      <c r="N1150" s="18"/>
      <c r="O1150" s="18"/>
      <c r="P1150" s="18"/>
    </row>
    <row r="1151" spans="1:16" ht="12.75">
      <c r="A1151" s="121"/>
      <c r="B1151" s="36"/>
      <c r="C1151" s="121"/>
      <c r="D1151" s="121"/>
      <c r="E1151" s="121"/>
      <c r="F1151" s="121"/>
      <c r="G1151" s="121"/>
      <c r="H1151" s="121"/>
      <c r="I1151" s="121"/>
      <c r="J1151" s="121"/>
      <c r="K1151" s="121"/>
      <c r="L1151" s="121"/>
      <c r="M1151" s="123"/>
      <c r="N1151" s="18"/>
      <c r="O1151" s="18"/>
      <c r="P1151" s="18"/>
    </row>
    <row r="1152" spans="1:16" ht="12.75">
      <c r="A1152" s="121"/>
      <c r="B1152" s="36"/>
      <c r="C1152" s="121"/>
      <c r="D1152" s="121"/>
      <c r="E1152" s="121"/>
      <c r="F1152" s="121"/>
      <c r="G1152" s="121"/>
      <c r="H1152" s="121"/>
      <c r="I1152" s="121"/>
      <c r="J1152" s="121"/>
      <c r="K1152" s="121"/>
      <c r="L1152" s="121"/>
      <c r="M1152" s="123"/>
      <c r="N1152" s="18"/>
      <c r="O1152" s="18"/>
      <c r="P1152" s="18"/>
    </row>
    <row r="1153" spans="1:16" ht="12.75">
      <c r="A1153" s="121"/>
      <c r="B1153" s="36"/>
      <c r="C1153" s="121"/>
      <c r="D1153" s="121"/>
      <c r="E1153" s="121"/>
      <c r="F1153" s="121"/>
      <c r="G1153" s="121"/>
      <c r="H1153" s="121"/>
      <c r="I1153" s="121"/>
      <c r="J1153" s="121"/>
      <c r="K1153" s="121"/>
      <c r="L1153" s="121"/>
      <c r="M1153" s="123"/>
      <c r="N1153" s="18"/>
      <c r="O1153" s="18"/>
      <c r="P1153" s="18"/>
    </row>
    <row r="1154" spans="1:16" ht="12.75">
      <c r="A1154" s="121"/>
      <c r="B1154" s="36"/>
      <c r="C1154" s="121"/>
      <c r="D1154" s="121"/>
      <c r="E1154" s="121"/>
      <c r="F1154" s="121"/>
      <c r="G1154" s="121"/>
      <c r="H1154" s="121"/>
      <c r="I1154" s="121"/>
      <c r="J1154" s="121"/>
      <c r="K1154" s="121"/>
      <c r="L1154" s="121"/>
      <c r="M1154" s="123"/>
      <c r="N1154" s="18"/>
      <c r="O1154" s="18"/>
      <c r="P1154" s="18"/>
    </row>
    <row r="1155" spans="1:16" ht="12.75">
      <c r="A1155" s="121"/>
      <c r="B1155" s="36"/>
      <c r="C1155" s="121"/>
      <c r="D1155" s="121"/>
      <c r="E1155" s="121"/>
      <c r="F1155" s="121"/>
      <c r="G1155" s="121"/>
      <c r="H1155" s="121"/>
      <c r="I1155" s="121"/>
      <c r="J1155" s="121"/>
      <c r="K1155" s="121"/>
      <c r="L1155" s="121"/>
      <c r="M1155" s="123"/>
      <c r="N1155" s="18"/>
      <c r="O1155" s="18"/>
      <c r="P1155" s="18"/>
    </row>
    <row r="1156" spans="1:16" ht="12.75">
      <c r="A1156" s="121"/>
      <c r="B1156" s="36"/>
      <c r="C1156" s="121"/>
      <c r="D1156" s="121"/>
      <c r="E1156" s="121"/>
      <c r="F1156" s="121"/>
      <c r="G1156" s="121"/>
      <c r="H1156" s="121"/>
      <c r="I1156" s="121"/>
      <c r="J1156" s="121"/>
      <c r="K1156" s="121"/>
      <c r="L1156" s="121"/>
      <c r="M1156" s="123"/>
      <c r="N1156" s="18"/>
      <c r="O1156" s="18"/>
      <c r="P1156" s="18"/>
    </row>
    <row r="1157" spans="1:16" ht="12.75">
      <c r="A1157" s="121"/>
      <c r="B1157" s="36"/>
      <c r="C1157" s="121"/>
      <c r="D1157" s="121"/>
      <c r="E1157" s="121"/>
      <c r="F1157" s="121"/>
      <c r="G1157" s="121"/>
      <c r="H1157" s="121"/>
      <c r="I1157" s="121"/>
      <c r="J1157" s="121"/>
      <c r="K1157" s="121"/>
      <c r="L1157" s="121"/>
      <c r="M1157" s="123"/>
      <c r="N1157" s="18"/>
      <c r="O1157" s="18"/>
      <c r="P1157" s="18"/>
    </row>
    <row r="1158" spans="1:16" ht="12.75">
      <c r="A1158" s="121"/>
      <c r="B1158" s="36"/>
      <c r="C1158" s="121"/>
      <c r="D1158" s="121"/>
      <c r="E1158" s="121"/>
      <c r="F1158" s="121"/>
      <c r="G1158" s="121"/>
      <c r="H1158" s="121"/>
      <c r="I1158" s="121"/>
      <c r="J1158" s="121"/>
      <c r="K1158" s="121"/>
      <c r="L1158" s="121"/>
      <c r="M1158" s="123"/>
      <c r="N1158" s="18"/>
      <c r="O1158" s="18"/>
      <c r="P1158" s="18"/>
    </row>
    <row r="1159" spans="1:16" ht="12.75">
      <c r="A1159" s="121"/>
      <c r="B1159" s="36"/>
      <c r="C1159" s="121"/>
      <c r="D1159" s="121"/>
      <c r="E1159" s="121"/>
      <c r="F1159" s="121"/>
      <c r="G1159" s="121"/>
      <c r="H1159" s="121"/>
      <c r="I1159" s="121"/>
      <c r="J1159" s="121"/>
      <c r="K1159" s="121"/>
      <c r="L1159" s="121"/>
      <c r="M1159" s="123"/>
      <c r="N1159" s="18"/>
      <c r="O1159" s="18"/>
      <c r="P1159" s="18"/>
    </row>
    <row r="1160" spans="1:16" ht="12.75">
      <c r="A1160" s="121"/>
      <c r="B1160" s="36"/>
      <c r="C1160" s="121"/>
      <c r="D1160" s="121"/>
      <c r="E1160" s="121"/>
      <c r="F1160" s="121"/>
      <c r="G1160" s="121"/>
      <c r="H1160" s="121"/>
      <c r="I1160" s="121"/>
      <c r="J1160" s="121"/>
      <c r="K1160" s="121"/>
      <c r="L1160" s="121"/>
      <c r="M1160" s="123"/>
      <c r="N1160" s="18"/>
      <c r="O1160" s="18"/>
      <c r="P1160" s="18"/>
    </row>
    <row r="1161" spans="1:16" ht="12.75">
      <c r="A1161" s="121"/>
      <c r="B1161" s="36"/>
      <c r="C1161" s="121"/>
      <c r="D1161" s="121"/>
      <c r="E1161" s="121"/>
      <c r="F1161" s="121"/>
      <c r="G1161" s="121"/>
      <c r="H1161" s="121"/>
      <c r="I1161" s="121"/>
      <c r="J1161" s="121"/>
      <c r="K1161" s="121"/>
      <c r="L1161" s="121"/>
      <c r="M1161" s="123"/>
      <c r="N1161" s="18"/>
      <c r="O1161" s="18"/>
      <c r="P1161" s="18"/>
    </row>
    <row r="1162" spans="1:16" ht="12.75">
      <c r="A1162" s="121"/>
      <c r="B1162" s="36"/>
      <c r="C1162" s="121"/>
      <c r="D1162" s="121"/>
      <c r="E1162" s="121"/>
      <c r="F1162" s="121"/>
      <c r="G1162" s="121"/>
      <c r="H1162" s="121"/>
      <c r="I1162" s="121"/>
      <c r="J1162" s="121"/>
      <c r="K1162" s="121"/>
      <c r="L1162" s="121"/>
      <c r="M1162" s="123"/>
      <c r="N1162" s="18"/>
      <c r="O1162" s="18"/>
      <c r="P1162" s="18"/>
    </row>
    <row r="1163" spans="1:16" ht="12.75">
      <c r="A1163" s="121"/>
      <c r="B1163" s="36"/>
      <c r="C1163" s="121"/>
      <c r="D1163" s="121"/>
      <c r="E1163" s="121"/>
      <c r="F1163" s="121"/>
      <c r="G1163" s="121"/>
      <c r="H1163" s="121"/>
      <c r="I1163" s="121"/>
      <c r="J1163" s="121"/>
      <c r="K1163" s="121"/>
      <c r="L1163" s="121"/>
      <c r="M1163" s="123"/>
      <c r="N1163" s="18"/>
      <c r="O1163" s="18"/>
      <c r="P1163" s="18"/>
    </row>
    <row r="1164" spans="1:16" ht="12.75">
      <c r="A1164" s="121"/>
      <c r="B1164" s="36"/>
      <c r="C1164" s="121"/>
      <c r="D1164" s="121"/>
      <c r="E1164" s="121"/>
      <c r="F1164" s="121"/>
      <c r="G1164" s="121"/>
      <c r="H1164" s="121"/>
      <c r="I1164" s="121"/>
      <c r="J1164" s="121"/>
      <c r="K1164" s="121"/>
      <c r="L1164" s="121"/>
      <c r="M1164" s="123"/>
      <c r="N1164" s="18"/>
      <c r="O1164" s="18"/>
      <c r="P1164" s="18"/>
    </row>
    <row r="1165" spans="1:16" ht="12.75">
      <c r="A1165" s="121"/>
      <c r="B1165" s="36"/>
      <c r="C1165" s="121"/>
      <c r="D1165" s="121"/>
      <c r="E1165" s="121"/>
      <c r="F1165" s="121"/>
      <c r="G1165" s="121"/>
      <c r="H1165" s="121"/>
      <c r="I1165" s="121"/>
      <c r="J1165" s="121"/>
      <c r="K1165" s="121"/>
      <c r="L1165" s="121"/>
      <c r="M1165" s="123"/>
      <c r="N1165" s="18"/>
      <c r="O1165" s="18"/>
      <c r="P1165" s="18"/>
    </row>
    <row r="1166" spans="1:16" ht="12.75">
      <c r="A1166" s="121"/>
      <c r="B1166" s="36"/>
      <c r="C1166" s="121"/>
      <c r="D1166" s="121"/>
      <c r="E1166" s="121"/>
      <c r="F1166" s="121"/>
      <c r="G1166" s="121"/>
      <c r="H1166" s="121"/>
      <c r="I1166" s="121"/>
      <c r="J1166" s="121"/>
      <c r="K1166" s="121"/>
      <c r="L1166" s="121"/>
      <c r="M1166" s="123"/>
      <c r="N1166" s="18"/>
      <c r="O1166" s="18"/>
      <c r="P1166" s="18"/>
    </row>
    <row r="1167" spans="1:16" ht="12.75">
      <c r="A1167" s="121"/>
      <c r="B1167" s="36"/>
      <c r="C1167" s="121"/>
      <c r="D1167" s="121"/>
      <c r="E1167" s="121"/>
      <c r="F1167" s="121"/>
      <c r="G1167" s="121"/>
      <c r="H1167" s="121"/>
      <c r="I1167" s="121"/>
      <c r="J1167" s="121"/>
      <c r="K1167" s="121"/>
      <c r="L1167" s="121"/>
      <c r="M1167" s="123"/>
      <c r="N1167" s="18"/>
      <c r="O1167" s="18"/>
      <c r="P1167" s="18"/>
    </row>
    <row r="1168" spans="1:16" ht="12.75">
      <c r="A1168" s="121"/>
      <c r="B1168" s="36"/>
      <c r="C1168" s="121"/>
      <c r="D1168" s="121"/>
      <c r="E1168" s="121"/>
      <c r="F1168" s="121"/>
      <c r="G1168" s="121"/>
      <c r="H1168" s="121"/>
      <c r="I1168" s="121"/>
      <c r="J1168" s="121"/>
      <c r="K1168" s="121"/>
      <c r="L1168" s="121"/>
      <c r="M1168" s="123"/>
      <c r="N1168" s="18"/>
      <c r="O1168" s="18"/>
      <c r="P1168" s="18"/>
    </row>
    <row r="1169" spans="1:16" ht="12.75">
      <c r="A1169" s="121"/>
      <c r="B1169" s="36"/>
      <c r="C1169" s="121"/>
      <c r="D1169" s="121"/>
      <c r="E1169" s="121"/>
      <c r="F1169" s="121"/>
      <c r="G1169" s="121"/>
      <c r="H1169" s="121"/>
      <c r="I1169" s="121"/>
      <c r="J1169" s="121"/>
      <c r="K1169" s="121"/>
      <c r="L1169" s="121"/>
      <c r="M1169" s="123"/>
      <c r="N1169" s="18"/>
      <c r="O1169" s="18"/>
      <c r="P1169" s="18"/>
    </row>
    <row r="1170" spans="1:16" ht="12.75">
      <c r="A1170" s="121"/>
      <c r="B1170" s="36"/>
      <c r="C1170" s="121"/>
      <c r="D1170" s="121"/>
      <c r="E1170" s="121"/>
      <c r="F1170" s="121"/>
      <c r="G1170" s="121"/>
      <c r="H1170" s="121"/>
      <c r="I1170" s="121"/>
      <c r="J1170" s="121"/>
      <c r="K1170" s="121"/>
      <c r="L1170" s="121"/>
      <c r="M1170" s="123"/>
      <c r="N1170" s="18"/>
      <c r="O1170" s="18"/>
      <c r="P1170" s="18"/>
    </row>
    <row r="1171" spans="1:16" ht="12.75">
      <c r="A1171" s="121"/>
      <c r="B1171" s="36"/>
      <c r="C1171" s="121"/>
      <c r="D1171" s="121"/>
      <c r="E1171" s="121"/>
      <c r="F1171" s="121"/>
      <c r="G1171" s="121"/>
      <c r="H1171" s="121"/>
      <c r="I1171" s="121"/>
      <c r="J1171" s="121"/>
      <c r="K1171" s="121"/>
      <c r="L1171" s="121"/>
      <c r="M1171" s="123"/>
      <c r="N1171" s="18"/>
      <c r="O1171" s="18"/>
      <c r="P1171" s="18"/>
    </row>
    <row r="1172" spans="1:16" ht="12.75">
      <c r="A1172" s="121"/>
      <c r="B1172" s="36"/>
      <c r="C1172" s="121"/>
      <c r="D1172" s="121"/>
      <c r="E1172" s="121"/>
      <c r="F1172" s="121"/>
      <c r="G1172" s="121"/>
      <c r="H1172" s="121"/>
      <c r="I1172" s="121"/>
      <c r="J1172" s="121"/>
      <c r="K1172" s="121"/>
      <c r="L1172" s="121"/>
      <c r="M1172" s="123"/>
      <c r="N1172" s="18"/>
      <c r="O1172" s="18"/>
      <c r="P1172" s="18"/>
    </row>
    <row r="1173" spans="1:16" ht="12.75">
      <c r="A1173" s="121"/>
      <c r="B1173" s="36"/>
      <c r="C1173" s="121"/>
      <c r="D1173" s="121"/>
      <c r="E1173" s="121"/>
      <c r="F1173" s="121"/>
      <c r="G1173" s="121"/>
      <c r="H1173" s="121"/>
      <c r="I1173" s="121"/>
      <c r="J1173" s="121"/>
      <c r="K1173" s="121"/>
      <c r="L1173" s="121"/>
      <c r="M1173" s="123"/>
      <c r="N1173" s="18"/>
      <c r="O1173" s="18"/>
      <c r="P1173" s="18"/>
    </row>
    <row r="1174" spans="1:16" ht="12.75">
      <c r="A1174" s="121"/>
      <c r="B1174" s="36"/>
      <c r="C1174" s="121"/>
      <c r="D1174" s="121"/>
      <c r="E1174" s="121"/>
      <c r="F1174" s="121"/>
      <c r="G1174" s="121"/>
      <c r="H1174" s="121"/>
      <c r="I1174" s="121"/>
      <c r="J1174" s="121"/>
      <c r="K1174" s="121"/>
      <c r="L1174" s="121"/>
      <c r="M1174" s="123"/>
      <c r="N1174" s="18"/>
      <c r="O1174" s="18"/>
      <c r="P1174" s="18"/>
    </row>
    <row r="1175" spans="1:16" ht="12.75">
      <c r="A1175" s="121"/>
      <c r="B1175" s="36"/>
      <c r="C1175" s="121"/>
      <c r="D1175" s="121"/>
      <c r="E1175" s="121"/>
      <c r="F1175" s="121"/>
      <c r="G1175" s="121"/>
      <c r="H1175" s="121"/>
      <c r="I1175" s="121"/>
      <c r="J1175" s="121"/>
      <c r="K1175" s="121"/>
      <c r="L1175" s="121"/>
      <c r="M1175" s="123"/>
      <c r="N1175" s="18"/>
      <c r="O1175" s="18"/>
      <c r="P1175" s="18"/>
    </row>
    <row r="1176" spans="1:16" ht="12.75">
      <c r="A1176" s="121"/>
      <c r="B1176" s="36"/>
      <c r="C1176" s="121"/>
      <c r="D1176" s="121"/>
      <c r="E1176" s="121"/>
      <c r="F1176" s="121"/>
      <c r="G1176" s="121"/>
      <c r="H1176" s="121"/>
      <c r="I1176" s="121"/>
      <c r="J1176" s="121"/>
      <c r="K1176" s="121"/>
      <c r="L1176" s="121"/>
      <c r="M1176" s="123"/>
      <c r="N1176" s="18"/>
      <c r="O1176" s="18"/>
      <c r="P1176" s="18"/>
    </row>
    <row r="1177" spans="1:16" ht="12.75">
      <c r="A1177" s="121"/>
      <c r="B1177" s="36"/>
      <c r="C1177" s="121"/>
      <c r="D1177" s="121"/>
      <c r="E1177" s="121"/>
      <c r="F1177" s="121"/>
      <c r="G1177" s="121"/>
      <c r="H1177" s="121"/>
      <c r="I1177" s="121"/>
      <c r="J1177" s="121"/>
      <c r="K1177" s="121"/>
      <c r="L1177" s="121"/>
      <c r="M1177" s="123"/>
      <c r="N1177" s="18"/>
      <c r="O1177" s="18"/>
      <c r="P1177" s="18"/>
    </row>
    <row r="1178" spans="1:16" ht="12.75">
      <c r="A1178" s="121"/>
      <c r="B1178" s="36"/>
      <c r="C1178" s="121"/>
      <c r="D1178" s="121"/>
      <c r="E1178" s="121"/>
      <c r="F1178" s="121"/>
      <c r="G1178" s="121"/>
      <c r="H1178" s="121"/>
      <c r="I1178" s="121"/>
      <c r="J1178" s="121"/>
      <c r="K1178" s="121"/>
      <c r="L1178" s="121"/>
      <c r="M1178" s="123"/>
      <c r="N1178" s="18"/>
      <c r="O1178" s="18"/>
      <c r="P1178" s="18"/>
    </row>
    <row r="1179" spans="1:16" ht="12.75">
      <c r="A1179" s="121"/>
      <c r="B1179" s="36"/>
      <c r="C1179" s="121"/>
      <c r="D1179" s="121"/>
      <c r="E1179" s="121"/>
      <c r="F1179" s="121"/>
      <c r="G1179" s="121"/>
      <c r="H1179" s="121"/>
      <c r="I1179" s="121"/>
      <c r="J1179" s="121"/>
      <c r="K1179" s="121"/>
      <c r="L1179" s="121"/>
      <c r="M1179" s="123"/>
      <c r="N1179" s="18"/>
      <c r="O1179" s="18"/>
      <c r="P1179" s="18"/>
    </row>
    <row r="1180" spans="1:16" ht="12.75">
      <c r="A1180" s="121"/>
      <c r="B1180" s="36"/>
      <c r="C1180" s="121"/>
      <c r="D1180" s="121"/>
      <c r="E1180" s="121"/>
      <c r="F1180" s="121"/>
      <c r="G1180" s="121"/>
      <c r="H1180" s="121"/>
      <c r="I1180" s="121"/>
      <c r="J1180" s="121"/>
      <c r="K1180" s="121"/>
      <c r="L1180" s="121"/>
      <c r="M1180" s="123"/>
      <c r="N1180" s="18"/>
      <c r="O1180" s="18"/>
      <c r="P1180" s="18"/>
    </row>
    <row r="1181" spans="1:16" ht="12.75">
      <c r="A1181" s="121"/>
      <c r="B1181" s="36"/>
      <c r="C1181" s="121"/>
      <c r="D1181" s="121"/>
      <c r="E1181" s="121"/>
      <c r="F1181" s="121"/>
      <c r="G1181" s="121"/>
      <c r="H1181" s="121"/>
      <c r="I1181" s="121"/>
      <c r="J1181" s="121"/>
      <c r="K1181" s="121"/>
      <c r="L1181" s="121"/>
      <c r="M1181" s="123"/>
      <c r="N1181" s="18"/>
      <c r="O1181" s="18"/>
      <c r="P1181" s="18"/>
    </row>
    <row r="1182" spans="1:16" ht="12.75">
      <c r="A1182" s="121"/>
      <c r="B1182" s="36"/>
      <c r="C1182" s="121"/>
      <c r="D1182" s="121"/>
      <c r="E1182" s="121"/>
      <c r="F1182" s="121"/>
      <c r="G1182" s="121"/>
      <c r="H1182" s="121"/>
      <c r="I1182" s="121"/>
      <c r="J1182" s="121"/>
      <c r="K1182" s="121"/>
      <c r="L1182" s="121"/>
      <c r="M1182" s="123"/>
      <c r="N1182" s="18"/>
      <c r="O1182" s="18"/>
      <c r="P1182" s="18"/>
    </row>
    <row r="1183" spans="1:16" ht="12.75">
      <c r="A1183" s="121"/>
      <c r="B1183" s="36"/>
      <c r="C1183" s="121"/>
      <c r="D1183" s="121"/>
      <c r="E1183" s="121"/>
      <c r="F1183" s="121"/>
      <c r="G1183" s="121"/>
      <c r="H1183" s="121"/>
      <c r="I1183" s="121"/>
      <c r="J1183" s="121"/>
      <c r="K1183" s="121"/>
      <c r="L1183" s="121"/>
      <c r="M1183" s="123"/>
      <c r="N1183" s="18"/>
      <c r="O1183" s="18"/>
      <c r="P1183" s="18"/>
    </row>
    <row r="1184" spans="1:16" ht="12.75">
      <c r="A1184" s="121"/>
      <c r="B1184" s="36"/>
      <c r="C1184" s="121"/>
      <c r="D1184" s="121"/>
      <c r="E1184" s="121"/>
      <c r="F1184" s="121"/>
      <c r="G1184" s="121"/>
      <c r="H1184" s="121"/>
      <c r="I1184" s="121"/>
      <c r="J1184" s="121"/>
      <c r="K1184" s="121"/>
      <c r="L1184" s="121"/>
      <c r="M1184" s="123"/>
      <c r="N1184" s="18"/>
      <c r="O1184" s="18"/>
      <c r="P1184" s="18"/>
    </row>
    <row r="1185" spans="1:16" ht="12.75">
      <c r="A1185" s="121"/>
      <c r="B1185" s="36"/>
      <c r="C1185" s="121"/>
      <c r="D1185" s="121"/>
      <c r="E1185" s="121"/>
      <c r="F1185" s="121"/>
      <c r="G1185" s="121"/>
      <c r="H1185" s="121"/>
      <c r="I1185" s="121"/>
      <c r="J1185" s="121"/>
      <c r="K1185" s="121"/>
      <c r="L1185" s="121"/>
      <c r="M1185" s="123"/>
      <c r="N1185" s="18"/>
      <c r="O1185" s="18"/>
      <c r="P1185" s="18"/>
    </row>
    <row r="1186" spans="1:16" ht="12.75">
      <c r="A1186" s="121"/>
      <c r="B1186" s="36"/>
      <c r="C1186" s="121"/>
      <c r="D1186" s="121"/>
      <c r="E1186" s="121"/>
      <c r="F1186" s="121"/>
      <c r="G1186" s="121"/>
      <c r="H1186" s="121"/>
      <c r="I1186" s="121"/>
      <c r="J1186" s="121"/>
      <c r="K1186" s="121"/>
      <c r="L1186" s="121"/>
      <c r="M1186" s="123"/>
      <c r="N1186" s="18"/>
      <c r="O1186" s="18"/>
      <c r="P1186" s="18"/>
    </row>
    <row r="1187" spans="1:16" ht="12.75">
      <c r="A1187" s="121"/>
      <c r="B1187" s="36"/>
      <c r="C1187" s="121"/>
      <c r="D1187" s="121"/>
      <c r="E1187" s="121"/>
      <c r="F1187" s="121"/>
      <c r="G1187" s="121"/>
      <c r="H1187" s="121"/>
      <c r="I1187" s="121"/>
      <c r="J1187" s="121"/>
      <c r="K1187" s="121"/>
      <c r="L1187" s="121"/>
      <c r="M1187" s="123"/>
      <c r="N1187" s="18"/>
      <c r="O1187" s="18"/>
      <c r="P1187" s="18"/>
    </row>
    <row r="1188" spans="1:16" ht="12.75">
      <c r="A1188" s="121"/>
      <c r="B1188" s="36"/>
      <c r="C1188" s="121"/>
      <c r="D1188" s="121"/>
      <c r="E1188" s="121"/>
      <c r="F1188" s="121"/>
      <c r="G1188" s="121"/>
      <c r="H1188" s="121"/>
      <c r="I1188" s="121"/>
      <c r="J1188" s="121"/>
      <c r="K1188" s="121"/>
      <c r="L1188" s="121"/>
      <c r="M1188" s="123"/>
      <c r="N1188" s="18"/>
      <c r="O1188" s="18"/>
      <c r="P1188" s="18"/>
    </row>
    <row r="1189" spans="1:16" ht="12.75">
      <c r="A1189" s="121"/>
      <c r="B1189" s="36"/>
      <c r="C1189" s="121"/>
      <c r="D1189" s="121"/>
      <c r="E1189" s="121"/>
      <c r="F1189" s="121"/>
      <c r="G1189" s="121"/>
      <c r="H1189" s="121"/>
      <c r="I1189" s="121"/>
      <c r="J1189" s="121"/>
      <c r="K1189" s="121"/>
      <c r="L1189" s="121"/>
      <c r="M1189" s="123"/>
      <c r="N1189" s="18"/>
      <c r="O1189" s="18"/>
      <c r="P1189" s="18"/>
    </row>
    <row r="1190" spans="1:16" ht="12.75">
      <c r="A1190" s="121"/>
      <c r="B1190" s="36"/>
      <c r="C1190" s="121"/>
      <c r="D1190" s="121"/>
      <c r="E1190" s="121"/>
      <c r="F1190" s="121"/>
      <c r="G1190" s="121"/>
      <c r="H1190" s="121"/>
      <c r="I1190" s="121"/>
      <c r="J1190" s="121"/>
      <c r="K1190" s="121"/>
      <c r="L1190" s="121"/>
      <c r="M1190" s="123"/>
      <c r="N1190" s="18"/>
      <c r="O1190" s="18"/>
      <c r="P1190" s="18"/>
    </row>
    <row r="1191" spans="1:16" ht="12.75">
      <c r="A1191" s="121"/>
      <c r="B1191" s="36"/>
      <c r="C1191" s="121"/>
      <c r="D1191" s="121"/>
      <c r="E1191" s="121"/>
      <c r="F1191" s="121"/>
      <c r="G1191" s="121"/>
      <c r="H1191" s="121"/>
      <c r="I1191" s="121"/>
      <c r="J1191" s="121"/>
      <c r="K1191" s="121"/>
      <c r="L1191" s="121"/>
      <c r="M1191" s="123"/>
      <c r="N1191" s="18"/>
      <c r="O1191" s="18"/>
      <c r="P1191" s="18"/>
    </row>
    <row r="1192" spans="1:16" ht="12.75">
      <c r="A1192" s="121"/>
      <c r="B1192" s="36"/>
      <c r="C1192" s="121"/>
      <c r="D1192" s="121"/>
      <c r="E1192" s="121"/>
      <c r="F1192" s="121"/>
      <c r="G1192" s="121"/>
      <c r="H1192" s="121"/>
      <c r="I1192" s="121"/>
      <c r="J1192" s="121"/>
      <c r="K1192" s="121"/>
      <c r="L1192" s="121"/>
      <c r="M1192" s="123"/>
      <c r="N1192" s="18"/>
      <c r="O1192" s="18"/>
      <c r="P1192" s="18"/>
    </row>
    <row r="1193" spans="1:16" ht="12.75">
      <c r="A1193" s="121"/>
      <c r="B1193" s="36"/>
      <c r="C1193" s="121"/>
      <c r="D1193" s="121"/>
      <c r="E1193" s="121"/>
      <c r="F1193" s="121"/>
      <c r="G1193" s="121"/>
      <c r="H1193" s="121"/>
      <c r="I1193" s="121"/>
      <c r="J1193" s="121"/>
      <c r="K1193" s="121"/>
      <c r="L1193" s="121"/>
      <c r="M1193" s="123"/>
      <c r="N1193" s="18"/>
      <c r="O1193" s="18"/>
      <c r="P1193" s="18"/>
    </row>
    <row r="1194" spans="1:16" ht="12.75">
      <c r="A1194" s="121"/>
      <c r="B1194" s="36"/>
      <c r="C1194" s="121"/>
      <c r="D1194" s="121"/>
      <c r="E1194" s="121"/>
      <c r="F1194" s="121"/>
      <c r="G1194" s="121"/>
      <c r="H1194" s="121"/>
      <c r="I1194" s="121"/>
      <c r="J1194" s="121"/>
      <c r="K1194" s="121"/>
      <c r="L1194" s="121"/>
      <c r="M1194" s="123"/>
      <c r="N1194" s="18"/>
      <c r="O1194" s="18"/>
      <c r="P1194" s="18"/>
    </row>
    <row r="1195" spans="1:16" ht="12.75">
      <c r="A1195" s="121"/>
      <c r="B1195" s="36"/>
      <c r="C1195" s="121"/>
      <c r="D1195" s="121"/>
      <c r="E1195" s="121"/>
      <c r="F1195" s="121"/>
      <c r="G1195" s="121"/>
      <c r="H1195" s="121"/>
      <c r="I1195" s="121"/>
      <c r="J1195" s="121"/>
      <c r="K1195" s="121"/>
      <c r="L1195" s="121"/>
      <c r="M1195" s="123"/>
      <c r="N1195" s="18"/>
      <c r="O1195" s="18"/>
      <c r="P1195" s="18"/>
    </row>
    <row r="1196" spans="1:16" ht="12.75">
      <c r="A1196" s="121"/>
      <c r="B1196" s="36"/>
      <c r="C1196" s="121"/>
      <c r="D1196" s="121"/>
      <c r="E1196" s="121"/>
      <c r="F1196" s="121"/>
      <c r="G1196" s="121"/>
      <c r="H1196" s="121"/>
      <c r="I1196" s="121"/>
      <c r="J1196" s="121"/>
      <c r="K1196" s="121"/>
      <c r="L1196" s="121"/>
      <c r="M1196" s="123"/>
      <c r="N1196" s="18"/>
      <c r="O1196" s="18"/>
      <c r="P1196" s="18"/>
    </row>
    <row r="1197" spans="1:16" ht="12.75">
      <c r="A1197" s="121"/>
      <c r="B1197" s="36"/>
      <c r="C1197" s="121"/>
      <c r="D1197" s="121"/>
      <c r="E1197" s="121"/>
      <c r="F1197" s="121"/>
      <c r="G1197" s="121"/>
      <c r="H1197" s="121"/>
      <c r="I1197" s="121"/>
      <c r="J1197" s="121"/>
      <c r="K1197" s="121"/>
      <c r="L1197" s="121"/>
      <c r="M1197" s="123"/>
      <c r="N1197" s="18"/>
      <c r="O1197" s="18"/>
      <c r="P1197" s="18"/>
    </row>
    <row r="1198" spans="1:16" ht="12.75">
      <c r="A1198" s="121"/>
      <c r="B1198" s="36"/>
      <c r="C1198" s="121"/>
      <c r="D1198" s="121"/>
      <c r="E1198" s="121"/>
      <c r="F1198" s="121"/>
      <c r="G1198" s="121"/>
      <c r="H1198" s="121"/>
      <c r="I1198" s="121"/>
      <c r="J1198" s="121"/>
      <c r="K1198" s="121"/>
      <c r="L1198" s="121"/>
      <c r="M1198" s="123"/>
      <c r="N1198" s="18"/>
      <c r="O1198" s="18"/>
      <c r="P1198" s="18"/>
    </row>
    <row r="1199" spans="1:16" ht="12.75">
      <c r="A1199" s="121"/>
      <c r="B1199" s="36"/>
      <c r="C1199" s="121"/>
      <c r="D1199" s="121"/>
      <c r="E1199" s="121"/>
      <c r="F1199" s="121"/>
      <c r="G1199" s="121"/>
      <c r="H1199" s="121"/>
      <c r="I1199" s="121"/>
      <c r="J1199" s="121"/>
      <c r="K1199" s="121"/>
      <c r="L1199" s="121"/>
      <c r="M1199" s="123"/>
      <c r="N1199" s="18"/>
      <c r="O1199" s="18"/>
      <c r="P1199" s="18"/>
    </row>
    <row r="1200" spans="1:16" ht="12.75">
      <c r="A1200" s="121"/>
      <c r="B1200" s="36"/>
      <c r="C1200" s="121"/>
      <c r="D1200" s="121"/>
      <c r="E1200" s="121"/>
      <c r="F1200" s="121"/>
      <c r="G1200" s="121"/>
      <c r="H1200" s="121"/>
      <c r="I1200" s="121"/>
      <c r="J1200" s="121"/>
      <c r="K1200" s="121"/>
      <c r="L1200" s="121"/>
      <c r="M1200" s="123"/>
      <c r="N1200" s="18"/>
      <c r="O1200" s="18"/>
      <c r="P1200" s="18"/>
    </row>
    <row r="1201" spans="1:16" ht="12.75">
      <c r="A1201" s="121"/>
      <c r="B1201" s="36"/>
      <c r="C1201" s="121"/>
      <c r="D1201" s="121"/>
      <c r="E1201" s="121"/>
      <c r="F1201" s="121"/>
      <c r="G1201" s="121"/>
      <c r="H1201" s="121"/>
      <c r="I1201" s="121"/>
      <c r="J1201" s="121"/>
      <c r="K1201" s="121"/>
      <c r="L1201" s="121"/>
      <c r="M1201" s="123"/>
      <c r="N1201" s="18"/>
      <c r="O1201" s="18"/>
      <c r="P1201" s="18"/>
    </row>
    <row r="1202" spans="1:16" ht="12.75">
      <c r="A1202" s="121"/>
      <c r="B1202" s="36"/>
      <c r="C1202" s="121"/>
      <c r="D1202" s="121"/>
      <c r="E1202" s="121"/>
      <c r="F1202" s="121"/>
      <c r="G1202" s="121"/>
      <c r="H1202" s="121"/>
      <c r="I1202" s="121"/>
      <c r="J1202" s="121"/>
      <c r="K1202" s="121"/>
      <c r="L1202" s="121"/>
      <c r="M1202" s="123"/>
      <c r="N1202" s="18"/>
      <c r="O1202" s="18"/>
      <c r="P1202" s="18"/>
    </row>
    <row r="1203" spans="1:16" ht="12.75">
      <c r="A1203" s="121"/>
      <c r="B1203" s="36"/>
      <c r="C1203" s="121"/>
      <c r="D1203" s="121"/>
      <c r="E1203" s="121"/>
      <c r="F1203" s="121"/>
      <c r="G1203" s="121"/>
      <c r="H1203" s="121"/>
      <c r="I1203" s="121"/>
      <c r="J1203" s="121"/>
      <c r="K1203" s="121"/>
      <c r="L1203" s="121"/>
      <c r="M1203" s="123"/>
      <c r="N1203" s="18"/>
      <c r="O1203" s="18"/>
      <c r="P1203" s="18"/>
    </row>
    <row r="1204" spans="1:16" ht="12.75">
      <c r="A1204" s="121"/>
      <c r="B1204" s="36"/>
      <c r="C1204" s="121"/>
      <c r="D1204" s="121"/>
      <c r="E1204" s="121"/>
      <c r="F1204" s="121"/>
      <c r="G1204" s="121"/>
      <c r="H1204" s="121"/>
      <c r="I1204" s="121"/>
      <c r="J1204" s="121"/>
      <c r="K1204" s="121"/>
      <c r="L1204" s="121"/>
      <c r="M1204" s="123"/>
      <c r="N1204" s="18"/>
      <c r="O1204" s="18"/>
      <c r="P1204" s="18"/>
    </row>
    <row r="1205" spans="1:16" ht="12.75">
      <c r="A1205" s="121"/>
      <c r="B1205" s="36"/>
      <c r="C1205" s="121"/>
      <c r="D1205" s="121"/>
      <c r="E1205" s="121"/>
      <c r="F1205" s="121"/>
      <c r="G1205" s="121"/>
      <c r="H1205" s="121"/>
      <c r="I1205" s="121"/>
      <c r="J1205" s="121"/>
      <c r="K1205" s="121"/>
      <c r="L1205" s="121"/>
      <c r="M1205" s="123"/>
      <c r="N1205" s="18"/>
      <c r="O1205" s="18"/>
      <c r="P1205" s="18"/>
    </row>
    <row r="1206" spans="1:16" ht="12.75">
      <c r="A1206" s="121"/>
      <c r="B1206" s="36"/>
      <c r="C1206" s="121"/>
      <c r="D1206" s="121"/>
      <c r="E1206" s="121"/>
      <c r="F1206" s="121"/>
      <c r="G1206" s="121"/>
      <c r="H1206" s="121"/>
      <c r="I1206" s="121"/>
      <c r="J1206" s="121"/>
      <c r="K1206" s="121"/>
      <c r="L1206" s="121"/>
      <c r="M1206" s="123"/>
      <c r="N1206" s="18"/>
      <c r="O1206" s="18"/>
      <c r="P1206" s="18"/>
    </row>
    <row r="1207" spans="1:16" ht="12.75">
      <c r="A1207" s="121"/>
      <c r="B1207" s="36"/>
      <c r="C1207" s="121"/>
      <c r="D1207" s="121"/>
      <c r="E1207" s="121"/>
      <c r="F1207" s="121"/>
      <c r="G1207" s="121"/>
      <c r="H1207" s="121"/>
      <c r="I1207" s="121"/>
      <c r="J1207" s="121"/>
      <c r="K1207" s="121"/>
      <c r="L1207" s="121"/>
      <c r="M1207" s="123"/>
      <c r="N1207" s="18"/>
      <c r="O1207" s="18"/>
      <c r="P1207" s="18"/>
    </row>
    <row r="1208" spans="1:16" ht="12.75">
      <c r="A1208" s="121"/>
      <c r="B1208" s="36"/>
      <c r="C1208" s="121"/>
      <c r="D1208" s="121"/>
      <c r="E1208" s="121"/>
      <c r="F1208" s="121"/>
      <c r="G1208" s="121"/>
      <c r="H1208" s="121"/>
      <c r="I1208" s="121"/>
      <c r="J1208" s="121"/>
      <c r="K1208" s="121"/>
      <c r="L1208" s="121"/>
      <c r="M1208" s="123"/>
      <c r="N1208" s="18"/>
      <c r="O1208" s="18"/>
      <c r="P1208" s="18"/>
    </row>
    <row r="1209" spans="1:16" ht="12.75">
      <c r="A1209" s="121"/>
      <c r="B1209" s="36"/>
      <c r="C1209" s="121"/>
      <c r="D1209" s="121"/>
      <c r="E1209" s="121"/>
      <c r="F1209" s="121"/>
      <c r="G1209" s="121"/>
      <c r="H1209" s="121"/>
      <c r="I1209" s="121"/>
      <c r="J1209" s="121"/>
      <c r="K1209" s="121"/>
      <c r="L1209" s="121"/>
      <c r="M1209" s="123"/>
      <c r="N1209" s="18"/>
      <c r="O1209" s="18"/>
      <c r="P1209" s="18"/>
    </row>
    <row r="1210" spans="1:16" ht="12.75">
      <c r="A1210" s="121"/>
      <c r="B1210" s="36"/>
      <c r="C1210" s="121"/>
      <c r="D1210" s="121"/>
      <c r="E1210" s="121"/>
      <c r="F1210" s="121"/>
      <c r="G1210" s="121"/>
      <c r="H1210" s="121"/>
      <c r="I1210" s="121"/>
      <c r="J1210" s="121"/>
      <c r="K1210" s="121"/>
      <c r="L1210" s="121"/>
      <c r="M1210" s="123"/>
      <c r="N1210" s="18"/>
      <c r="O1210" s="18"/>
      <c r="P1210" s="18"/>
    </row>
    <row r="1211" spans="1:16" ht="12.75">
      <c r="A1211" s="121"/>
      <c r="B1211" s="36"/>
      <c r="C1211" s="121"/>
      <c r="D1211" s="121"/>
      <c r="E1211" s="121"/>
      <c r="F1211" s="121"/>
      <c r="G1211" s="121"/>
      <c r="H1211" s="121"/>
      <c r="I1211" s="121"/>
      <c r="J1211" s="121"/>
      <c r="K1211" s="121"/>
      <c r="L1211" s="121"/>
      <c r="M1211" s="123"/>
      <c r="N1211" s="18"/>
      <c r="O1211" s="18"/>
      <c r="P1211" s="18"/>
    </row>
    <row r="1212" spans="1:16" ht="12.75">
      <c r="A1212" s="121"/>
      <c r="B1212" s="36"/>
      <c r="C1212" s="121"/>
      <c r="D1212" s="121"/>
      <c r="E1212" s="121"/>
      <c r="F1212" s="121"/>
      <c r="G1212" s="121"/>
      <c r="H1212" s="121"/>
      <c r="I1212" s="121"/>
      <c r="J1212" s="121"/>
      <c r="K1212" s="121"/>
      <c r="L1212" s="121"/>
      <c r="M1212" s="123"/>
      <c r="N1212" s="18"/>
      <c r="O1212" s="18"/>
      <c r="P1212" s="18"/>
    </row>
    <row r="1213" spans="1:16" ht="12.75">
      <c r="A1213" s="121"/>
      <c r="B1213" s="36"/>
      <c r="C1213" s="121"/>
      <c r="D1213" s="121"/>
      <c r="E1213" s="121"/>
      <c r="F1213" s="121"/>
      <c r="G1213" s="121"/>
      <c r="H1213" s="121"/>
      <c r="I1213" s="121"/>
      <c r="J1213" s="121"/>
      <c r="K1213" s="121"/>
      <c r="L1213" s="121"/>
      <c r="M1213" s="123"/>
      <c r="N1213" s="18"/>
      <c r="O1213" s="18"/>
      <c r="P1213" s="18"/>
    </row>
    <row r="1214" spans="1:16" ht="12.75">
      <c r="A1214" s="121"/>
      <c r="B1214" s="36"/>
      <c r="C1214" s="121"/>
      <c r="D1214" s="121"/>
      <c r="E1214" s="121"/>
      <c r="F1214" s="121"/>
      <c r="G1214" s="121"/>
      <c r="H1214" s="121"/>
      <c r="I1214" s="121"/>
      <c r="J1214" s="121"/>
      <c r="K1214" s="121"/>
      <c r="L1214" s="121"/>
      <c r="M1214" s="123"/>
      <c r="N1214" s="18"/>
      <c r="O1214" s="18"/>
      <c r="P1214" s="18"/>
    </row>
    <row r="1215" spans="1:16" ht="12.75">
      <c r="A1215" s="121"/>
      <c r="B1215" s="36"/>
      <c r="C1215" s="121"/>
      <c r="D1215" s="121"/>
      <c r="E1215" s="121"/>
      <c r="F1215" s="121"/>
      <c r="G1215" s="121"/>
      <c r="H1215" s="121"/>
      <c r="I1215" s="121"/>
      <c r="J1215" s="121"/>
      <c r="K1215" s="121"/>
      <c r="L1215" s="121"/>
      <c r="M1215" s="123"/>
      <c r="N1215" s="18"/>
      <c r="O1215" s="18"/>
      <c r="P1215" s="18"/>
    </row>
    <row r="1216" spans="1:16" ht="12.75">
      <c r="A1216" s="121"/>
      <c r="B1216" s="36"/>
      <c r="C1216" s="121"/>
      <c r="D1216" s="121"/>
      <c r="E1216" s="121"/>
      <c r="F1216" s="121"/>
      <c r="G1216" s="121"/>
      <c r="H1216" s="121"/>
      <c r="I1216" s="121"/>
      <c r="J1216" s="121"/>
      <c r="K1216" s="121"/>
      <c r="L1216" s="121"/>
      <c r="M1216" s="123"/>
      <c r="N1216" s="18"/>
      <c r="O1216" s="18"/>
      <c r="P1216" s="18"/>
    </row>
    <row r="1217" spans="1:16" ht="12.75">
      <c r="A1217" s="121"/>
      <c r="B1217" s="36"/>
      <c r="C1217" s="121"/>
      <c r="D1217" s="121"/>
      <c r="E1217" s="121"/>
      <c r="F1217" s="121"/>
      <c r="G1217" s="121"/>
      <c r="H1217" s="121"/>
      <c r="I1217" s="121"/>
      <c r="J1217" s="121"/>
      <c r="K1217" s="121"/>
      <c r="L1217" s="121"/>
      <c r="M1217" s="123"/>
      <c r="N1217" s="18"/>
      <c r="O1217" s="18"/>
      <c r="P1217" s="18"/>
    </row>
    <row r="1218" spans="1:16" ht="12.75">
      <c r="A1218" s="121"/>
      <c r="B1218" s="36"/>
      <c r="C1218" s="121"/>
      <c r="D1218" s="121"/>
      <c r="E1218" s="121"/>
      <c r="F1218" s="121"/>
      <c r="G1218" s="121"/>
      <c r="H1218" s="121"/>
      <c r="I1218" s="121"/>
      <c r="J1218" s="121"/>
      <c r="K1218" s="121"/>
      <c r="L1218" s="121"/>
      <c r="M1218" s="123"/>
      <c r="N1218" s="18"/>
      <c r="O1218" s="18"/>
      <c r="P1218" s="18"/>
    </row>
    <row r="1219" spans="1:16" ht="12.75">
      <c r="A1219" s="121"/>
      <c r="B1219" s="36"/>
      <c r="C1219" s="121"/>
      <c r="D1219" s="121"/>
      <c r="E1219" s="121"/>
      <c r="F1219" s="121"/>
      <c r="G1219" s="121"/>
      <c r="H1219" s="121"/>
      <c r="I1219" s="121"/>
      <c r="J1219" s="121"/>
      <c r="K1219" s="121"/>
      <c r="L1219" s="121"/>
      <c r="M1219" s="123"/>
      <c r="N1219" s="18"/>
      <c r="O1219" s="18"/>
      <c r="P1219" s="18"/>
    </row>
    <row r="1220" spans="1:16" ht="12.75">
      <c r="A1220" s="121"/>
      <c r="B1220" s="36"/>
      <c r="C1220" s="121"/>
      <c r="D1220" s="121"/>
      <c r="E1220" s="121"/>
      <c r="F1220" s="121"/>
      <c r="G1220" s="121"/>
      <c r="H1220" s="121"/>
      <c r="I1220" s="121"/>
      <c r="J1220" s="121"/>
      <c r="K1220" s="121"/>
      <c r="L1220" s="121"/>
      <c r="M1220" s="123"/>
      <c r="N1220" s="18"/>
      <c r="O1220" s="18"/>
      <c r="P1220" s="18"/>
    </row>
    <row r="1221" spans="1:16" ht="12.75">
      <c r="A1221" s="121"/>
      <c r="B1221" s="36"/>
      <c r="C1221" s="121"/>
      <c r="D1221" s="121"/>
      <c r="E1221" s="121"/>
      <c r="F1221" s="121"/>
      <c r="G1221" s="121"/>
      <c r="H1221" s="121"/>
      <c r="I1221" s="121"/>
      <c r="J1221" s="121"/>
      <c r="K1221" s="121"/>
      <c r="L1221" s="121"/>
      <c r="M1221" s="123"/>
      <c r="N1221" s="18"/>
      <c r="O1221" s="18"/>
      <c r="P1221" s="18"/>
    </row>
    <row r="1222" spans="1:16" ht="12.75">
      <c r="A1222" s="121"/>
      <c r="B1222" s="36"/>
      <c r="C1222" s="121"/>
      <c r="D1222" s="121"/>
      <c r="E1222" s="121"/>
      <c r="F1222" s="121"/>
      <c r="G1222" s="121"/>
      <c r="H1222" s="121"/>
      <c r="I1222" s="121"/>
      <c r="J1222" s="121"/>
      <c r="K1222" s="121"/>
      <c r="L1222" s="121"/>
      <c r="M1222" s="123"/>
      <c r="N1222" s="18"/>
      <c r="O1222" s="18"/>
      <c r="P1222" s="18"/>
    </row>
    <row r="1223" spans="1:16" ht="12.75">
      <c r="A1223" s="121"/>
      <c r="B1223" s="36"/>
      <c r="C1223" s="121"/>
      <c r="D1223" s="121"/>
      <c r="E1223" s="121"/>
      <c r="F1223" s="121"/>
      <c r="G1223" s="121"/>
      <c r="H1223" s="121"/>
      <c r="I1223" s="121"/>
      <c r="J1223" s="121"/>
      <c r="K1223" s="121"/>
      <c r="L1223" s="121"/>
      <c r="M1223" s="123"/>
      <c r="N1223" s="18"/>
      <c r="O1223" s="18"/>
      <c r="P1223" s="18"/>
    </row>
    <row r="1224" spans="1:16" ht="12.75">
      <c r="A1224" s="121"/>
      <c r="B1224" s="36"/>
      <c r="C1224" s="121"/>
      <c r="D1224" s="121"/>
      <c r="E1224" s="121"/>
      <c r="F1224" s="121"/>
      <c r="G1224" s="121"/>
      <c r="H1224" s="121"/>
      <c r="I1224" s="121"/>
      <c r="J1224" s="121"/>
      <c r="K1224" s="121"/>
      <c r="L1224" s="121"/>
      <c r="M1224" s="123"/>
      <c r="N1224" s="18"/>
      <c r="O1224" s="18"/>
      <c r="P1224" s="18"/>
    </row>
    <row r="1225" spans="1:16" ht="12.75">
      <c r="A1225" s="121"/>
      <c r="B1225" s="36"/>
      <c r="C1225" s="121"/>
      <c r="D1225" s="121"/>
      <c r="E1225" s="121"/>
      <c r="F1225" s="121"/>
      <c r="G1225" s="121"/>
      <c r="H1225" s="121"/>
      <c r="I1225" s="121"/>
      <c r="J1225" s="121"/>
      <c r="K1225" s="121"/>
      <c r="L1225" s="121"/>
      <c r="M1225" s="123"/>
      <c r="N1225" s="18"/>
      <c r="O1225" s="18"/>
      <c r="P1225" s="18"/>
    </row>
    <row r="1226" spans="1:16" ht="12.75">
      <c r="A1226" s="121"/>
      <c r="B1226" s="36"/>
      <c r="C1226" s="121"/>
      <c r="D1226" s="121"/>
      <c r="E1226" s="121"/>
      <c r="F1226" s="121"/>
      <c r="G1226" s="121"/>
      <c r="H1226" s="121"/>
      <c r="I1226" s="121"/>
      <c r="J1226" s="121"/>
      <c r="K1226" s="121"/>
      <c r="L1226" s="121"/>
      <c r="M1226" s="123"/>
      <c r="N1226" s="18"/>
      <c r="O1226" s="18"/>
      <c r="P1226" s="18"/>
    </row>
    <row r="1227" spans="1:16" ht="12.75">
      <c r="A1227" s="121"/>
      <c r="B1227" s="36"/>
      <c r="C1227" s="121"/>
      <c r="D1227" s="121"/>
      <c r="E1227" s="121"/>
      <c r="F1227" s="121"/>
      <c r="G1227" s="121"/>
      <c r="H1227" s="121"/>
      <c r="I1227" s="121"/>
      <c r="J1227" s="121"/>
      <c r="K1227" s="121"/>
      <c r="L1227" s="121"/>
      <c r="M1227" s="123"/>
      <c r="N1227" s="18"/>
      <c r="O1227" s="18"/>
      <c r="P1227" s="18"/>
    </row>
    <row r="1228" spans="1:16" ht="12.75">
      <c r="A1228" s="121"/>
      <c r="B1228" s="36"/>
      <c r="C1228" s="121"/>
      <c r="D1228" s="121"/>
      <c r="E1228" s="121"/>
      <c r="F1228" s="121"/>
      <c r="G1228" s="121"/>
      <c r="H1228" s="121"/>
      <c r="I1228" s="121"/>
      <c r="J1228" s="121"/>
      <c r="K1228" s="121"/>
      <c r="L1228" s="121"/>
      <c r="M1228" s="123"/>
      <c r="N1228" s="18"/>
      <c r="O1228" s="18"/>
      <c r="P1228" s="18"/>
    </row>
    <row r="1229" spans="1:16" ht="12.75">
      <c r="A1229" s="121"/>
      <c r="B1229" s="36"/>
      <c r="C1229" s="121"/>
      <c r="D1229" s="121"/>
      <c r="E1229" s="121"/>
      <c r="F1229" s="121"/>
      <c r="G1229" s="121"/>
      <c r="H1229" s="121"/>
      <c r="I1229" s="121"/>
      <c r="J1229" s="121"/>
      <c r="K1229" s="121"/>
      <c r="L1229" s="121"/>
      <c r="M1229" s="123"/>
      <c r="N1229" s="18"/>
      <c r="O1229" s="18"/>
      <c r="P1229" s="18"/>
    </row>
    <row r="1230" spans="1:16" ht="12.75">
      <c r="A1230" s="121"/>
      <c r="B1230" s="36"/>
      <c r="C1230" s="121"/>
      <c r="D1230" s="121"/>
      <c r="E1230" s="121"/>
      <c r="F1230" s="121"/>
      <c r="G1230" s="121"/>
      <c r="H1230" s="121"/>
      <c r="I1230" s="121"/>
      <c r="J1230" s="121"/>
      <c r="K1230" s="121"/>
      <c r="L1230" s="121"/>
      <c r="M1230" s="123"/>
      <c r="N1230" s="18"/>
      <c r="O1230" s="18"/>
      <c r="P1230" s="18"/>
    </row>
    <row r="1231" spans="1:16" ht="12.75">
      <c r="A1231" s="121"/>
      <c r="B1231" s="36"/>
      <c r="C1231" s="121"/>
      <c r="D1231" s="121"/>
      <c r="E1231" s="121"/>
      <c r="F1231" s="121"/>
      <c r="G1231" s="121"/>
      <c r="H1231" s="121"/>
      <c r="I1231" s="121"/>
      <c r="J1231" s="121"/>
      <c r="K1231" s="121"/>
      <c r="L1231" s="121"/>
      <c r="M1231" s="123"/>
      <c r="N1231" s="18"/>
      <c r="O1231" s="18"/>
      <c r="P1231" s="18"/>
    </row>
    <row r="1232" spans="1:16" ht="12.75">
      <c r="A1232" s="121"/>
      <c r="B1232" s="36"/>
      <c r="C1232" s="121"/>
      <c r="D1232" s="121"/>
      <c r="E1232" s="121"/>
      <c r="F1232" s="121"/>
      <c r="G1232" s="121"/>
      <c r="H1232" s="121"/>
      <c r="I1232" s="121"/>
      <c r="J1232" s="121"/>
      <c r="K1232" s="121"/>
      <c r="L1232" s="121"/>
      <c r="M1232" s="123"/>
      <c r="N1232" s="18"/>
      <c r="O1232" s="18"/>
      <c r="P1232" s="18"/>
    </row>
    <row r="1233" spans="1:16" ht="12.75">
      <c r="A1233" s="121"/>
      <c r="B1233" s="36"/>
      <c r="C1233" s="121"/>
      <c r="D1233" s="121"/>
      <c r="E1233" s="121"/>
      <c r="F1233" s="121"/>
      <c r="G1233" s="121"/>
      <c r="H1233" s="121"/>
      <c r="I1233" s="121"/>
      <c r="J1233" s="121"/>
      <c r="K1233" s="121"/>
      <c r="L1233" s="121"/>
      <c r="M1233" s="123"/>
      <c r="N1233" s="18"/>
      <c r="O1233" s="18"/>
      <c r="P1233" s="18"/>
    </row>
    <row r="1234" spans="1:16" ht="12.75">
      <c r="A1234" s="121"/>
      <c r="B1234" s="36"/>
      <c r="C1234" s="121"/>
      <c r="D1234" s="121"/>
      <c r="E1234" s="121"/>
      <c r="F1234" s="121"/>
      <c r="G1234" s="121"/>
      <c r="H1234" s="121"/>
      <c r="I1234" s="121"/>
      <c r="J1234" s="121"/>
      <c r="K1234" s="121"/>
      <c r="L1234" s="121"/>
      <c r="M1234" s="123"/>
      <c r="N1234" s="18"/>
      <c r="O1234" s="18"/>
      <c r="P1234" s="18"/>
    </row>
    <row r="1235" spans="1:16" ht="12.75">
      <c r="A1235" s="121"/>
      <c r="B1235" s="36"/>
      <c r="C1235" s="121"/>
      <c r="D1235" s="121"/>
      <c r="E1235" s="121"/>
      <c r="F1235" s="121"/>
      <c r="G1235" s="121"/>
      <c r="H1235" s="121"/>
      <c r="I1235" s="121"/>
      <c r="J1235" s="121"/>
      <c r="K1235" s="121"/>
      <c r="L1235" s="121"/>
      <c r="M1235" s="123"/>
      <c r="N1235" s="18"/>
      <c r="O1235" s="18"/>
      <c r="P1235" s="18"/>
    </row>
    <row r="1236" spans="1:16" ht="12.75">
      <c r="A1236" s="121"/>
      <c r="B1236" s="36"/>
      <c r="C1236" s="121"/>
      <c r="D1236" s="121"/>
      <c r="E1236" s="121"/>
      <c r="F1236" s="121"/>
      <c r="G1236" s="121"/>
      <c r="H1236" s="121"/>
      <c r="I1236" s="121"/>
      <c r="J1236" s="121"/>
      <c r="K1236" s="121"/>
      <c r="L1236" s="121"/>
      <c r="M1236" s="123"/>
      <c r="N1236" s="18"/>
      <c r="O1236" s="18"/>
      <c r="P1236" s="18"/>
    </row>
    <row r="1237" spans="1:16" ht="12.75">
      <c r="A1237" s="121"/>
      <c r="B1237" s="36"/>
      <c r="C1237" s="121"/>
      <c r="D1237" s="121"/>
      <c r="E1237" s="121"/>
      <c r="F1237" s="121"/>
      <c r="G1237" s="121"/>
      <c r="H1237" s="121"/>
      <c r="I1237" s="121"/>
      <c r="J1237" s="121"/>
      <c r="K1237" s="121"/>
      <c r="L1237" s="121"/>
      <c r="M1237" s="123"/>
      <c r="N1237" s="18"/>
      <c r="O1237" s="18"/>
      <c r="P1237" s="18"/>
    </row>
    <row r="1238" spans="1:16" ht="12.75">
      <c r="A1238" s="121"/>
      <c r="B1238" s="36"/>
      <c r="C1238" s="121"/>
      <c r="D1238" s="121"/>
      <c r="E1238" s="121"/>
      <c r="F1238" s="121"/>
      <c r="G1238" s="121"/>
      <c r="H1238" s="121"/>
      <c r="I1238" s="121"/>
      <c r="J1238" s="121"/>
      <c r="K1238" s="121"/>
      <c r="L1238" s="121"/>
      <c r="M1238" s="123"/>
      <c r="N1238" s="18"/>
      <c r="O1238" s="18"/>
      <c r="P1238" s="18"/>
    </row>
    <row r="1239" spans="1:16" ht="12.75">
      <c r="A1239" s="121"/>
      <c r="B1239" s="36"/>
      <c r="C1239" s="121"/>
      <c r="D1239" s="121"/>
      <c r="E1239" s="121"/>
      <c r="F1239" s="121"/>
      <c r="G1239" s="121"/>
      <c r="H1239" s="121"/>
      <c r="I1239" s="121"/>
      <c r="J1239" s="121"/>
      <c r="K1239" s="121"/>
      <c r="L1239" s="121"/>
      <c r="M1239" s="123"/>
      <c r="N1239" s="18"/>
      <c r="O1239" s="18"/>
      <c r="P1239" s="18"/>
    </row>
    <row r="1240" spans="1:16" ht="12.75">
      <c r="A1240" s="121"/>
      <c r="B1240" s="36"/>
      <c r="C1240" s="121"/>
      <c r="D1240" s="121"/>
      <c r="E1240" s="121"/>
      <c r="F1240" s="121"/>
      <c r="G1240" s="121"/>
      <c r="H1240" s="121"/>
      <c r="I1240" s="121"/>
      <c r="J1240" s="121"/>
      <c r="K1240" s="121"/>
      <c r="L1240" s="121"/>
      <c r="M1240" s="123"/>
      <c r="N1240" s="18"/>
      <c r="O1240" s="18"/>
      <c r="P1240" s="18"/>
    </row>
    <row r="1241" spans="1:16" ht="12.75">
      <c r="A1241" s="121"/>
      <c r="B1241" s="36"/>
      <c r="C1241" s="121"/>
      <c r="D1241" s="121"/>
      <c r="E1241" s="121"/>
      <c r="F1241" s="121"/>
      <c r="G1241" s="121"/>
      <c r="H1241" s="121"/>
      <c r="I1241" s="121"/>
      <c r="J1241" s="121"/>
      <c r="K1241" s="121"/>
      <c r="L1241" s="121"/>
      <c r="M1241" s="123"/>
      <c r="N1241" s="18"/>
      <c r="O1241" s="18"/>
      <c r="P1241" s="18"/>
    </row>
    <row r="1242" spans="1:16" ht="12.75">
      <c r="A1242" s="121"/>
      <c r="B1242" s="36"/>
      <c r="C1242" s="121"/>
      <c r="D1242" s="121"/>
      <c r="E1242" s="121"/>
      <c r="F1242" s="121"/>
      <c r="G1242" s="121"/>
      <c r="H1242" s="121"/>
      <c r="I1242" s="121"/>
      <c r="J1242" s="121"/>
      <c r="K1242" s="121"/>
      <c r="L1242" s="121"/>
      <c r="M1242" s="123"/>
      <c r="N1242" s="18"/>
      <c r="O1242" s="18"/>
      <c r="P1242" s="18"/>
    </row>
    <row r="1243" spans="1:16" ht="12.75">
      <c r="A1243" s="121"/>
      <c r="B1243" s="36"/>
      <c r="C1243" s="121"/>
      <c r="D1243" s="121"/>
      <c r="E1243" s="121"/>
      <c r="F1243" s="121"/>
      <c r="G1243" s="121"/>
      <c r="H1243" s="121"/>
      <c r="I1243" s="121"/>
      <c r="J1243" s="121"/>
      <c r="K1243" s="121"/>
      <c r="L1243" s="121"/>
      <c r="M1243" s="123"/>
      <c r="N1243" s="18"/>
      <c r="O1243" s="18"/>
      <c r="P1243" s="18"/>
    </row>
    <row r="1244" spans="1:16" ht="12.75">
      <c r="A1244" s="121"/>
      <c r="B1244" s="36"/>
      <c r="C1244" s="121"/>
      <c r="D1244" s="121"/>
      <c r="E1244" s="121"/>
      <c r="F1244" s="121"/>
      <c r="G1244" s="121"/>
      <c r="H1244" s="121"/>
      <c r="I1244" s="121"/>
      <c r="J1244" s="121"/>
      <c r="K1244" s="121"/>
      <c r="L1244" s="121"/>
      <c r="M1244" s="123"/>
      <c r="N1244" s="18"/>
      <c r="O1244" s="18"/>
      <c r="P1244" s="18"/>
    </row>
    <row r="1245" spans="1:16" ht="12.75">
      <c r="A1245" s="121"/>
      <c r="B1245" s="36"/>
      <c r="C1245" s="121"/>
      <c r="D1245" s="121"/>
      <c r="E1245" s="121"/>
      <c r="F1245" s="121"/>
      <c r="G1245" s="121"/>
      <c r="H1245" s="121"/>
      <c r="I1245" s="121"/>
      <c r="J1245" s="121"/>
      <c r="K1245" s="121"/>
      <c r="L1245" s="121"/>
      <c r="M1245" s="123"/>
      <c r="N1245" s="18"/>
      <c r="O1245" s="18"/>
      <c r="P1245" s="18"/>
    </row>
    <row r="1246" spans="1:16" ht="12.75">
      <c r="A1246" s="121"/>
      <c r="B1246" s="36"/>
      <c r="C1246" s="121"/>
      <c r="D1246" s="121"/>
      <c r="E1246" s="121"/>
      <c r="F1246" s="121"/>
      <c r="G1246" s="121"/>
      <c r="H1246" s="121"/>
      <c r="I1246" s="121"/>
      <c r="J1246" s="121"/>
      <c r="K1246" s="121"/>
      <c r="L1246" s="121"/>
      <c r="M1246" s="123"/>
      <c r="N1246" s="18"/>
      <c r="O1246" s="18"/>
      <c r="P1246" s="18"/>
    </row>
    <row r="1247" spans="1:16" ht="12.75">
      <c r="A1247" s="121"/>
      <c r="B1247" s="36"/>
      <c r="C1247" s="121"/>
      <c r="D1247" s="121"/>
      <c r="E1247" s="121"/>
      <c r="F1247" s="121"/>
      <c r="G1247" s="121"/>
      <c r="H1247" s="121"/>
      <c r="I1247" s="121"/>
      <c r="J1247" s="121"/>
      <c r="K1247" s="121"/>
      <c r="L1247" s="121"/>
      <c r="M1247" s="123"/>
      <c r="N1247" s="18"/>
      <c r="O1247" s="18"/>
      <c r="P1247" s="18"/>
    </row>
    <row r="1248" spans="1:16" ht="12.75">
      <c r="A1248" s="121"/>
      <c r="B1248" s="36"/>
      <c r="C1248" s="121"/>
      <c r="D1248" s="121"/>
      <c r="E1248" s="121"/>
      <c r="F1248" s="121"/>
      <c r="G1248" s="121"/>
      <c r="H1248" s="121"/>
      <c r="I1248" s="121"/>
      <c r="J1248" s="121"/>
      <c r="K1248" s="121"/>
      <c r="L1248" s="121"/>
      <c r="M1248" s="123"/>
      <c r="N1248" s="18"/>
      <c r="O1248" s="18"/>
      <c r="P1248" s="18"/>
    </row>
    <row r="1249" spans="1:16" ht="12.75">
      <c r="A1249" s="121"/>
      <c r="B1249" s="36"/>
      <c r="C1249" s="121"/>
      <c r="D1249" s="121"/>
      <c r="E1249" s="121"/>
      <c r="F1249" s="121"/>
      <c r="G1249" s="121"/>
      <c r="H1249" s="121"/>
      <c r="I1249" s="121"/>
      <c r="J1249" s="121"/>
      <c r="K1249" s="121"/>
      <c r="L1249" s="121"/>
      <c r="M1249" s="123"/>
      <c r="N1249" s="18"/>
      <c r="O1249" s="18"/>
      <c r="P1249" s="18"/>
    </row>
  </sheetData>
  <sheetProtection password="FA29" sheet="1" objects="1" scenarios="1" formatColumns="0" formatRows="0"/>
  <mergeCells count="89">
    <mergeCell ref="B3:M3"/>
    <mergeCell ref="N55:O55"/>
    <mergeCell ref="B39:M39"/>
    <mergeCell ref="N39:O39"/>
    <mergeCell ref="N3:P3"/>
    <mergeCell ref="B6:M6"/>
    <mergeCell ref="N7:O7"/>
    <mergeCell ref="N6:P6"/>
    <mergeCell ref="B5:M5"/>
    <mergeCell ref="N5:P5"/>
    <mergeCell ref="B7:M7"/>
    <mergeCell ref="B23:M23"/>
    <mergeCell ref="N23:O23"/>
    <mergeCell ref="B119:M119"/>
    <mergeCell ref="B135:M135"/>
    <mergeCell ref="N87:O87"/>
    <mergeCell ref="B87:M87"/>
    <mergeCell ref="B71:M71"/>
    <mergeCell ref="B55:M55"/>
    <mergeCell ref="N71:O71"/>
    <mergeCell ref="B103:M103"/>
    <mergeCell ref="N103:O103"/>
    <mergeCell ref="N151:O151"/>
    <mergeCell ref="N119:O119"/>
    <mergeCell ref="Q151:R151"/>
    <mergeCell ref="B168:M168"/>
    <mergeCell ref="N168:P168"/>
    <mergeCell ref="B151:M151"/>
    <mergeCell ref="B167:M167"/>
    <mergeCell ref="N167:P167"/>
    <mergeCell ref="B171:M171"/>
    <mergeCell ref="T171:V171"/>
    <mergeCell ref="T6:V6"/>
    <mergeCell ref="T7:U7"/>
    <mergeCell ref="T55:U55"/>
    <mergeCell ref="Q135:R135"/>
    <mergeCell ref="Q23:R23"/>
    <mergeCell ref="Q71:R71"/>
    <mergeCell ref="T119:U119"/>
    <mergeCell ref="T135:U135"/>
    <mergeCell ref="B169:M169"/>
    <mergeCell ref="Q170:S170"/>
    <mergeCell ref="N170:P170"/>
    <mergeCell ref="B170:M170"/>
    <mergeCell ref="N169:P169"/>
    <mergeCell ref="Q171:S171"/>
    <mergeCell ref="T169:V169"/>
    <mergeCell ref="N171:P171"/>
    <mergeCell ref="Q167:S167"/>
    <mergeCell ref="Q168:S168"/>
    <mergeCell ref="Q169:S169"/>
    <mergeCell ref="T173:V173"/>
    <mergeCell ref="T174:V174"/>
    <mergeCell ref="T175:V175"/>
    <mergeCell ref="Q175:S175"/>
    <mergeCell ref="Q174:S174"/>
    <mergeCell ref="T3:V3"/>
    <mergeCell ref="T5:V5"/>
    <mergeCell ref="Q39:R39"/>
    <mergeCell ref="Q55:R55"/>
    <mergeCell ref="Q6:S6"/>
    <mergeCell ref="Q7:R7"/>
    <mergeCell ref="Q5:S5"/>
    <mergeCell ref="N135:O135"/>
    <mergeCell ref="T87:U87"/>
    <mergeCell ref="T103:U103"/>
    <mergeCell ref="Q87:R87"/>
    <mergeCell ref="Q103:R103"/>
    <mergeCell ref="Q119:R119"/>
    <mergeCell ref="T172:V172"/>
    <mergeCell ref="T170:V170"/>
    <mergeCell ref="B2:V2"/>
    <mergeCell ref="T151:U151"/>
    <mergeCell ref="T167:V167"/>
    <mergeCell ref="T168:V168"/>
    <mergeCell ref="T23:U23"/>
    <mergeCell ref="T39:U39"/>
    <mergeCell ref="T71:U71"/>
    <mergeCell ref="Q3:S3"/>
    <mergeCell ref="Q172:S172"/>
    <mergeCell ref="Q173:S173"/>
    <mergeCell ref="B173:M173"/>
    <mergeCell ref="N173:P173"/>
    <mergeCell ref="B172:M172"/>
    <mergeCell ref="N172:P172"/>
    <mergeCell ref="B175:M175"/>
    <mergeCell ref="N175:P175"/>
    <mergeCell ref="B174:M174"/>
    <mergeCell ref="N174:P174"/>
  </mergeCells>
  <dataValidations count="3">
    <dataValidation type="textLength" operator="lessThanOrEqual" allowBlank="1" showInputMessage="1" showErrorMessage="1" prompt="Max. 200 znaków!" error="Max. 200 znaków!" sqref="B152:B166 B136:B150 B120:B134 B108:B118 B88:B102 B76:B86 B60:B70 B40:B54 B24:B38 B9:B22">
      <formula1>200</formula1>
    </dataValidation>
    <dataValidation type="list" allowBlank="1" showInputMessage="1" showErrorMessage="1" sqref="D8:L22 D152:L166 D136:L150 D120:L134 D104:L118 D88:L102 D72:L86 D56:L70 D40:L54 D24:L38">
      <formula1>"TAK, NIE"</formula1>
    </dataValidation>
    <dataValidation type="textLength" operator="lessThanOrEqual" allowBlank="1" showInputMessage="1" showErrorMessage="1" prompt="Max. 4 znaki!" error="Max. 4 znaki!" sqref="C8:C22 C24:C38 C40:C54 C56:C70 C72:C86 C88:C102 C104:C118 C120:C134 C136:C150 C152:C166">
      <formula1>4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70" r:id="rId1"/>
  <headerFooter alignWithMargins="0">
    <oddFooter>&amp;L&amp;T            &amp;D&amp;CStrona &amp;P z &amp;N&amp;R&amp;A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512"/>
  <sheetViews>
    <sheetView zoomScalePageLayoutView="0" workbookViewId="0" topLeftCell="A1">
      <selection activeCell="A196" sqref="A196:Q196"/>
    </sheetView>
  </sheetViews>
  <sheetFormatPr defaultColWidth="9.140625" defaultRowHeight="12.75"/>
  <cols>
    <col min="1" max="1" width="4.421875" style="0" customWidth="1"/>
    <col min="2" max="2" width="27.00390625" style="177" customWidth="1"/>
    <col min="3" max="3" width="4.8515625" style="0" customWidth="1"/>
    <col min="4" max="5" width="4.28125" style="0" customWidth="1"/>
    <col min="6" max="6" width="4.00390625" style="0" customWidth="1"/>
    <col min="7" max="7" width="3.8515625" style="0" customWidth="1"/>
    <col min="8" max="8" width="4.8515625" style="0" customWidth="1"/>
    <col min="9" max="9" width="3.7109375" style="0" customWidth="1"/>
    <col min="10" max="10" width="3.421875" style="0" customWidth="1"/>
    <col min="11" max="11" width="4.00390625" style="0" customWidth="1"/>
    <col min="12" max="12" width="4.140625" style="0" customWidth="1"/>
    <col min="13" max="13" width="12.7109375" style="0" customWidth="1"/>
    <col min="14" max="14" width="11.28125" style="0" customWidth="1"/>
    <col min="15" max="15" width="7.421875" style="0" bestFit="1" customWidth="1"/>
    <col min="16" max="17" width="12.140625" style="0" customWidth="1"/>
    <col min="18" max="34" width="9.140625" style="18" customWidth="1"/>
  </cols>
  <sheetData>
    <row r="1" spans="1:17" ht="13.5" thickBot="1">
      <c r="A1" s="18"/>
      <c r="B1" s="176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3.5" thickBot="1">
      <c r="A2" s="243"/>
      <c r="B2" s="884" t="s">
        <v>289</v>
      </c>
      <c r="C2" s="885"/>
      <c r="D2" s="885"/>
      <c r="E2" s="885"/>
      <c r="F2" s="885"/>
      <c r="G2" s="885"/>
      <c r="H2" s="885"/>
      <c r="I2" s="885"/>
      <c r="J2" s="885"/>
      <c r="K2" s="885"/>
      <c r="L2" s="885"/>
      <c r="M2" s="885"/>
      <c r="N2" s="885"/>
      <c r="O2" s="886"/>
      <c r="P2" s="886"/>
      <c r="Q2" s="887"/>
    </row>
    <row r="3" spans="1:17" ht="13.5" thickBot="1">
      <c r="A3" s="243"/>
      <c r="B3" s="888"/>
      <c r="C3" s="880"/>
      <c r="D3" s="880"/>
      <c r="E3" s="880"/>
      <c r="F3" s="880"/>
      <c r="G3" s="880"/>
      <c r="H3" s="880"/>
      <c r="I3" s="880"/>
      <c r="J3" s="880"/>
      <c r="K3" s="880"/>
      <c r="L3" s="880"/>
      <c r="M3" s="304"/>
      <c r="N3" s="305"/>
      <c r="O3" s="305"/>
      <c r="P3" s="889"/>
      <c r="Q3" s="890"/>
    </row>
    <row r="4" spans="1:17" ht="103.5" thickBot="1">
      <c r="A4" s="277" t="s">
        <v>318</v>
      </c>
      <c r="B4" s="306" t="s">
        <v>290</v>
      </c>
      <c r="C4" s="307" t="s">
        <v>291</v>
      </c>
      <c r="D4" s="307" t="s">
        <v>292</v>
      </c>
      <c r="E4" s="307" t="s">
        <v>293</v>
      </c>
      <c r="F4" s="307" t="s">
        <v>294</v>
      </c>
      <c r="G4" s="307" t="s">
        <v>295</v>
      </c>
      <c r="H4" s="308" t="s">
        <v>387</v>
      </c>
      <c r="I4" s="307" t="s">
        <v>296</v>
      </c>
      <c r="J4" s="307" t="s">
        <v>297</v>
      </c>
      <c r="K4" s="307" t="s">
        <v>298</v>
      </c>
      <c r="L4" s="309" t="s">
        <v>299</v>
      </c>
      <c r="M4" s="310">
        <f>Budżet_szczegółowy!N3</f>
        <v>1900</v>
      </c>
      <c r="N4" s="310" t="str">
        <f>Budżet_szczegółowy!Q3</f>
        <v> </v>
      </c>
      <c r="O4" s="310" t="str">
        <f>Budżet_szczegółowy!T3</f>
        <v> </v>
      </c>
      <c r="P4" s="311" t="s">
        <v>304</v>
      </c>
      <c r="Q4" s="310" t="s">
        <v>305</v>
      </c>
    </row>
    <row r="5" spans="1:17" ht="12.75">
      <c r="A5" s="312"/>
      <c r="B5" s="879" t="s">
        <v>306</v>
      </c>
      <c r="C5" s="879"/>
      <c r="D5" s="879"/>
      <c r="E5" s="879"/>
      <c r="F5" s="879"/>
      <c r="G5" s="879"/>
      <c r="H5" s="879"/>
      <c r="I5" s="879"/>
      <c r="J5" s="879"/>
      <c r="K5" s="879"/>
      <c r="L5" s="891"/>
      <c r="M5" s="313"/>
      <c r="N5" s="314"/>
      <c r="O5" s="314"/>
      <c r="P5" s="315">
        <f>SUM(P6+P167)</f>
        <v>0</v>
      </c>
      <c r="Q5" s="316">
        <f aca="true" t="shared" si="0" ref="Q5:Q68">P5</f>
        <v>0</v>
      </c>
    </row>
    <row r="6" spans="1:17" ht="13.5" thickBot="1">
      <c r="A6" s="317"/>
      <c r="B6" s="894" t="s">
        <v>307</v>
      </c>
      <c r="C6" s="894"/>
      <c r="D6" s="894"/>
      <c r="E6" s="894"/>
      <c r="F6" s="894"/>
      <c r="G6" s="894"/>
      <c r="H6" s="894"/>
      <c r="I6" s="894"/>
      <c r="J6" s="894"/>
      <c r="K6" s="894"/>
      <c r="L6" s="895"/>
      <c r="M6" s="318"/>
      <c r="N6" s="319"/>
      <c r="O6" s="319"/>
      <c r="P6" s="320">
        <f>SUM(P7+P23+P39+P55+P71+P87+P103+P119+P135+P151)</f>
        <v>0</v>
      </c>
      <c r="Q6" s="321">
        <f t="shared" si="0"/>
        <v>0</v>
      </c>
    </row>
    <row r="7" spans="1:34" s="178" customFormat="1" ht="33.75" customHeight="1" thickBot="1">
      <c r="A7" s="257"/>
      <c r="B7" s="892" t="str">
        <f>Budżet_ogółem!B6</f>
        <v>Zadanie 1 - </v>
      </c>
      <c r="C7" s="892"/>
      <c r="D7" s="892"/>
      <c r="E7" s="892"/>
      <c r="F7" s="892"/>
      <c r="G7" s="892"/>
      <c r="H7" s="892"/>
      <c r="I7" s="892"/>
      <c r="J7" s="892"/>
      <c r="K7" s="892"/>
      <c r="L7" s="893"/>
      <c r="M7" s="322">
        <f>SUM(M8:M22)</f>
        <v>0</v>
      </c>
      <c r="N7" s="322">
        <f>SUM(N8:N22)</f>
        <v>0</v>
      </c>
      <c r="O7" s="322">
        <f>SUM(O8:O22)</f>
        <v>0</v>
      </c>
      <c r="P7" s="323">
        <f>SUM(M7:O7)</f>
        <v>0</v>
      </c>
      <c r="Q7" s="324">
        <f t="shared" si="0"/>
        <v>0</v>
      </c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</row>
    <row r="8" spans="1:34" s="178" customFormat="1" ht="33.75" customHeight="1">
      <c r="A8" s="325">
        <f>Budżet_szczegółowy!A8</f>
      </c>
      <c r="B8" s="326">
        <f>IF(Budżet_szczegółowy!B8&lt;&gt;"",Budżet_szczegółowy!B8,"")</f>
      </c>
      <c r="C8" s="327">
        <f>IF(B8="","",IF(Budżet_szczegółowy!C8&gt;0,Budżet_szczegółowy!C8,""))</f>
      </c>
      <c r="D8" s="328">
        <f>IF(Budżet_szczegółowy!$B8="","",IF(Budżet_szczegółowy!D8&gt;0,Budżet_szczegółowy!D8,"NIE"))</f>
      </c>
      <c r="E8" s="328">
        <f>IF(Budżet_szczegółowy!$B8="","",IF(Budżet_szczegółowy!E8&gt;0,Budżet_szczegółowy!E8,"NIE"))</f>
      </c>
      <c r="F8" s="328">
        <f>IF(Budżet_szczegółowy!$B8="","",IF(Budżet_szczegółowy!F8&gt;0,Budżet_szczegółowy!F8,"NIE"))</f>
      </c>
      <c r="G8" s="328">
        <f>IF(Budżet_szczegółowy!$B8="","",IF(Budżet_szczegółowy!G8&gt;0,Budżet_szczegółowy!G8,"NIE"))</f>
      </c>
      <c r="H8" s="328">
        <f>IF(Budżet_szczegółowy!$B8="","",IF(Budżet_szczegółowy!H8&gt;0,Budżet_szczegółowy!H8,"NIE"))</f>
      </c>
      <c r="I8" s="328">
        <f>IF(Budżet_szczegółowy!$B8="","",IF(Budżet_szczegółowy!I8&gt;0,Budżet_szczegółowy!I8,"NIE"))</f>
      </c>
      <c r="J8" s="328">
        <f>IF(Budżet_szczegółowy!$B8="","",IF(Budżet_szczegółowy!J8&gt;0,Budżet_szczegółowy!J8,"NIE"))</f>
      </c>
      <c r="K8" s="328">
        <f>IF(Budżet_szczegółowy!$B8="","",IF(Budżet_szczegółowy!K8&gt;0,Budżet_szczegółowy!K8,"NIE"))</f>
      </c>
      <c r="L8" s="328">
        <f>IF(Budżet_szczegółowy!$B8="","",IF(Budżet_szczegółowy!L8&gt;0,Budżet_szczegółowy!L8,"NIE"))</f>
      </c>
      <c r="M8" s="329">
        <f>Budżet_szczegółowy!P8</f>
        <v>0</v>
      </c>
      <c r="N8" s="330">
        <f>Budżet_szczegółowy!S8</f>
        <v>0</v>
      </c>
      <c r="O8" s="330">
        <f>Budżet_szczegółowy!V8</f>
        <v>0</v>
      </c>
      <c r="P8" s="331">
        <f>SUM(M8+N8+O8)</f>
        <v>0</v>
      </c>
      <c r="Q8" s="332">
        <f t="shared" si="0"/>
        <v>0</v>
      </c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</row>
    <row r="9" spans="1:34" s="178" customFormat="1" ht="33.75" customHeight="1">
      <c r="A9" s="325">
        <f>Budżet_szczegółowy!A9</f>
      </c>
      <c r="B9" s="326">
        <f>IF(Budżet_szczegółowy!B9&lt;&gt;"",Budżet_szczegółowy!B9,"")</f>
      </c>
      <c r="C9" s="327">
        <f>IF(B9="","",IF(Budżet_szczegółowy!C9&gt;0,Budżet_szczegółowy!C9,""))</f>
      </c>
      <c r="D9" s="328">
        <f>IF(Budżet_szczegółowy!$B9="","",IF(Budżet_szczegółowy!D9&gt;0,Budżet_szczegółowy!D9,"NIE"))</f>
      </c>
      <c r="E9" s="328">
        <f>IF(Budżet_szczegółowy!$B9="","",IF(Budżet_szczegółowy!E9&gt;0,Budżet_szczegółowy!E9,"NIE"))</f>
      </c>
      <c r="F9" s="328">
        <f>IF(Budżet_szczegółowy!$B9="","",IF(Budżet_szczegółowy!F9&gt;0,Budżet_szczegółowy!F9,"NIE"))</f>
      </c>
      <c r="G9" s="328">
        <f>IF(Budżet_szczegółowy!$B9="","",IF(Budżet_szczegółowy!G9&gt;0,Budżet_szczegółowy!G9,"NIE"))</f>
      </c>
      <c r="H9" s="328">
        <f>IF(Budżet_szczegółowy!$B9="","",IF(Budżet_szczegółowy!H9&gt;0,Budżet_szczegółowy!H9,"NIE"))</f>
      </c>
      <c r="I9" s="328">
        <f>IF(Budżet_szczegółowy!$B9="","",IF(Budżet_szczegółowy!I9&gt;0,Budżet_szczegółowy!I9,"NIE"))</f>
      </c>
      <c r="J9" s="328">
        <f>IF(Budżet_szczegółowy!$B9="","",IF(Budżet_szczegółowy!J9&gt;0,Budżet_szczegółowy!J9,"NIE"))</f>
      </c>
      <c r="K9" s="328">
        <f>IF(Budżet_szczegółowy!$B9="","",IF(Budżet_szczegółowy!K9&gt;0,Budżet_szczegółowy!K9,"NIE"))</f>
      </c>
      <c r="L9" s="328">
        <f>IF(Budżet_szczegółowy!$B9="","",IF(Budżet_szczegółowy!L9&gt;0,Budżet_szczegółowy!L9,"NIE"))</f>
      </c>
      <c r="M9" s="329">
        <f>Budżet_szczegółowy!P9</f>
        <v>0</v>
      </c>
      <c r="N9" s="330">
        <f>Budżet_szczegółowy!S9</f>
        <v>0</v>
      </c>
      <c r="O9" s="330">
        <f>Budżet_szczegółowy!V9</f>
        <v>0</v>
      </c>
      <c r="P9" s="331">
        <f aca="true" t="shared" si="1" ref="P9:P22">SUM(M9+N9+O9)</f>
        <v>0</v>
      </c>
      <c r="Q9" s="333">
        <f t="shared" si="0"/>
        <v>0</v>
      </c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</row>
    <row r="10" spans="1:34" s="178" customFormat="1" ht="33.75" customHeight="1">
      <c r="A10" s="325">
        <f>Budżet_szczegółowy!A10</f>
      </c>
      <c r="B10" s="326">
        <f>IF(Budżet_szczegółowy!B10&lt;&gt;"",Budżet_szczegółowy!B10,"")</f>
      </c>
      <c r="C10" s="327">
        <f>IF(B10="","",IF(Budżet_szczegółowy!C10&gt;0,Budżet_szczegółowy!C10,""))</f>
      </c>
      <c r="D10" s="328">
        <f>IF(Budżet_szczegółowy!$B10="","",IF(Budżet_szczegółowy!D10&gt;0,Budżet_szczegółowy!D10,"NIE"))</f>
      </c>
      <c r="E10" s="328">
        <f>IF(Budżet_szczegółowy!$B10="","",IF(Budżet_szczegółowy!E10&gt;0,Budżet_szczegółowy!E10,"NIE"))</f>
      </c>
      <c r="F10" s="328">
        <f>IF(Budżet_szczegółowy!$B10="","",IF(Budżet_szczegółowy!F10&gt;0,Budżet_szczegółowy!F10,"NIE"))</f>
      </c>
      <c r="G10" s="328">
        <f>IF(Budżet_szczegółowy!$B10="","",IF(Budżet_szczegółowy!G10&gt;0,Budżet_szczegółowy!G10,"NIE"))</f>
      </c>
      <c r="H10" s="328">
        <f>IF(Budżet_szczegółowy!$B10="","",IF(Budżet_szczegółowy!H10&gt;0,Budżet_szczegółowy!H10,"NIE"))</f>
      </c>
      <c r="I10" s="328">
        <f>IF(Budżet_szczegółowy!$B10="","",IF(Budżet_szczegółowy!I10&gt;0,Budżet_szczegółowy!I10,"NIE"))</f>
      </c>
      <c r="J10" s="328">
        <f>IF(Budżet_szczegółowy!$B10="","",IF(Budżet_szczegółowy!J10&gt;0,Budżet_szczegółowy!J10,"NIE"))</f>
      </c>
      <c r="K10" s="328">
        <f>IF(Budżet_szczegółowy!$B10="","",IF(Budżet_szczegółowy!K10&gt;0,Budżet_szczegółowy!K10,"NIE"))</f>
      </c>
      <c r="L10" s="328">
        <f>IF(Budżet_szczegółowy!$B10="","",IF(Budżet_szczegółowy!L10&gt;0,Budżet_szczegółowy!L10,"NIE"))</f>
      </c>
      <c r="M10" s="329">
        <f>Budżet_szczegółowy!P10</f>
        <v>0</v>
      </c>
      <c r="N10" s="330">
        <f>Budżet_szczegółowy!S10</f>
        <v>0</v>
      </c>
      <c r="O10" s="330">
        <f>Budżet_szczegółowy!V10</f>
        <v>0</v>
      </c>
      <c r="P10" s="331">
        <f t="shared" si="1"/>
        <v>0</v>
      </c>
      <c r="Q10" s="333">
        <f t="shared" si="0"/>
        <v>0</v>
      </c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</row>
    <row r="11" spans="1:34" s="178" customFormat="1" ht="33.75" customHeight="1">
      <c r="A11" s="325">
        <f>Budżet_szczegółowy!A11</f>
      </c>
      <c r="B11" s="326">
        <f>IF(Budżet_szczegółowy!B11&lt;&gt;"",Budżet_szczegółowy!B11,"")</f>
      </c>
      <c r="C11" s="327">
        <f>IF(B11="","",IF(Budżet_szczegółowy!C11&gt;0,Budżet_szczegółowy!C11,""))</f>
      </c>
      <c r="D11" s="328">
        <f>IF(Budżet_szczegółowy!$B11="","",IF(Budżet_szczegółowy!D11&gt;0,Budżet_szczegółowy!D11,"NIE"))</f>
      </c>
      <c r="E11" s="328">
        <f>IF(Budżet_szczegółowy!$B11="","",IF(Budżet_szczegółowy!E11&gt;0,Budżet_szczegółowy!E11,"NIE"))</f>
      </c>
      <c r="F11" s="328">
        <f>IF(Budżet_szczegółowy!$B11="","",IF(Budżet_szczegółowy!F11&gt;0,Budżet_szczegółowy!F11,"NIE"))</f>
      </c>
      <c r="G11" s="328">
        <f>IF(Budżet_szczegółowy!$B11="","",IF(Budżet_szczegółowy!G11&gt;0,Budżet_szczegółowy!G11,"NIE"))</f>
      </c>
      <c r="H11" s="328">
        <f>IF(Budżet_szczegółowy!$B11="","",IF(Budżet_szczegółowy!H11&gt;0,Budżet_szczegółowy!H11,"NIE"))</f>
      </c>
      <c r="I11" s="328">
        <f>IF(Budżet_szczegółowy!$B11="","",IF(Budżet_szczegółowy!I11&gt;0,Budżet_szczegółowy!I11,"NIE"))</f>
      </c>
      <c r="J11" s="328">
        <f>IF(Budżet_szczegółowy!$B11="","",IF(Budżet_szczegółowy!J11&gt;0,Budżet_szczegółowy!J11,"NIE"))</f>
      </c>
      <c r="K11" s="328">
        <f>IF(Budżet_szczegółowy!$B11="","",IF(Budżet_szczegółowy!K11&gt;0,Budżet_szczegółowy!K11,"NIE"))</f>
      </c>
      <c r="L11" s="328">
        <f>IF(Budżet_szczegółowy!$B11="","",IF(Budżet_szczegółowy!L11&gt;0,Budżet_szczegółowy!L11,"NIE"))</f>
      </c>
      <c r="M11" s="329">
        <f>Budżet_szczegółowy!P11</f>
        <v>0</v>
      </c>
      <c r="N11" s="330">
        <f>Budżet_szczegółowy!S11</f>
        <v>0</v>
      </c>
      <c r="O11" s="330">
        <f>Budżet_szczegółowy!V11</f>
        <v>0</v>
      </c>
      <c r="P11" s="331">
        <f t="shared" si="1"/>
        <v>0</v>
      </c>
      <c r="Q11" s="333">
        <f t="shared" si="0"/>
        <v>0</v>
      </c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</row>
    <row r="12" spans="1:34" s="178" customFormat="1" ht="33.75" customHeight="1">
      <c r="A12" s="325">
        <f>Budżet_szczegółowy!A12</f>
      </c>
      <c r="B12" s="326">
        <f>IF(Budżet_szczegółowy!B12&lt;&gt;"",Budżet_szczegółowy!B12,"")</f>
      </c>
      <c r="C12" s="327">
        <f>IF(B12="","",IF(Budżet_szczegółowy!C12&gt;0,Budżet_szczegółowy!C12,""))</f>
      </c>
      <c r="D12" s="328">
        <f>IF(Budżet_szczegółowy!$B12="","",IF(Budżet_szczegółowy!D12&gt;0,Budżet_szczegółowy!D12,"NIE"))</f>
      </c>
      <c r="E12" s="328">
        <f>IF(Budżet_szczegółowy!$B12="","",IF(Budżet_szczegółowy!E12&gt;0,Budżet_szczegółowy!E12,"NIE"))</f>
      </c>
      <c r="F12" s="328">
        <f>IF(Budżet_szczegółowy!$B12="","",IF(Budżet_szczegółowy!F12&gt;0,Budżet_szczegółowy!F12,"NIE"))</f>
      </c>
      <c r="G12" s="328">
        <f>IF(Budżet_szczegółowy!$B12="","",IF(Budżet_szczegółowy!G12&gt;0,Budżet_szczegółowy!G12,"NIE"))</f>
      </c>
      <c r="H12" s="328">
        <f>IF(Budżet_szczegółowy!$B12="","",IF(Budżet_szczegółowy!H12&gt;0,Budżet_szczegółowy!H12,"NIE"))</f>
      </c>
      <c r="I12" s="328">
        <f>IF(Budżet_szczegółowy!$B12="","",IF(Budżet_szczegółowy!I12&gt;0,Budżet_szczegółowy!I12,"NIE"))</f>
      </c>
      <c r="J12" s="328">
        <f>IF(Budżet_szczegółowy!$B12="","",IF(Budżet_szczegółowy!J12&gt;0,Budżet_szczegółowy!J12,"NIE"))</f>
      </c>
      <c r="K12" s="328">
        <f>IF(Budżet_szczegółowy!$B12="","",IF(Budżet_szczegółowy!K12&gt;0,Budżet_szczegółowy!K12,"NIE"))</f>
      </c>
      <c r="L12" s="328">
        <f>IF(Budżet_szczegółowy!$B12="","",IF(Budżet_szczegółowy!L12&gt;0,Budżet_szczegółowy!L12,"NIE"))</f>
      </c>
      <c r="M12" s="329">
        <f>Budżet_szczegółowy!P12</f>
        <v>0</v>
      </c>
      <c r="N12" s="330">
        <f>Budżet_szczegółowy!S12</f>
        <v>0</v>
      </c>
      <c r="O12" s="330">
        <f>Budżet_szczegółowy!V12</f>
        <v>0</v>
      </c>
      <c r="P12" s="331">
        <f t="shared" si="1"/>
        <v>0</v>
      </c>
      <c r="Q12" s="333">
        <f t="shared" si="0"/>
        <v>0</v>
      </c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</row>
    <row r="13" spans="1:34" s="178" customFormat="1" ht="33.75" customHeight="1">
      <c r="A13" s="325">
        <f>Budżet_szczegółowy!A13</f>
      </c>
      <c r="B13" s="326">
        <f>IF(Budżet_szczegółowy!B13&lt;&gt;"",Budżet_szczegółowy!B13,"")</f>
      </c>
      <c r="C13" s="327">
        <f>IF(B13="","",IF(Budżet_szczegółowy!C13&gt;0,Budżet_szczegółowy!C13,""))</f>
      </c>
      <c r="D13" s="328">
        <f>IF(Budżet_szczegółowy!$B13="","",IF(Budżet_szczegółowy!D13&gt;0,Budżet_szczegółowy!D13,"NIE"))</f>
      </c>
      <c r="E13" s="328">
        <f>IF(Budżet_szczegółowy!$B13="","",IF(Budżet_szczegółowy!E13&gt;0,Budżet_szczegółowy!E13,"NIE"))</f>
      </c>
      <c r="F13" s="328">
        <f>IF(Budżet_szczegółowy!$B13="","",IF(Budżet_szczegółowy!F13&gt;0,Budżet_szczegółowy!F13,"NIE"))</f>
      </c>
      <c r="G13" s="328">
        <f>IF(Budżet_szczegółowy!$B13="","",IF(Budżet_szczegółowy!G13&gt;0,Budżet_szczegółowy!G13,"NIE"))</f>
      </c>
      <c r="H13" s="328">
        <f>IF(Budżet_szczegółowy!$B13="","",IF(Budżet_szczegółowy!H13&gt;0,Budżet_szczegółowy!H13,"NIE"))</f>
      </c>
      <c r="I13" s="328">
        <f>IF(Budżet_szczegółowy!$B13="","",IF(Budżet_szczegółowy!I13&gt;0,Budżet_szczegółowy!I13,"NIE"))</f>
      </c>
      <c r="J13" s="328">
        <f>IF(Budżet_szczegółowy!$B13="","",IF(Budżet_szczegółowy!J13&gt;0,Budżet_szczegółowy!J13,"NIE"))</f>
      </c>
      <c r="K13" s="328">
        <f>IF(Budżet_szczegółowy!$B13="","",IF(Budżet_szczegółowy!K13&gt;0,Budżet_szczegółowy!K13,"NIE"))</f>
      </c>
      <c r="L13" s="328">
        <f>IF(Budżet_szczegółowy!$B13="","",IF(Budżet_szczegółowy!L13&gt;0,Budżet_szczegółowy!L13,"NIE"))</f>
      </c>
      <c r="M13" s="329">
        <f>Budżet_szczegółowy!P13</f>
        <v>0</v>
      </c>
      <c r="N13" s="330">
        <f>Budżet_szczegółowy!S13</f>
        <v>0</v>
      </c>
      <c r="O13" s="330">
        <f>Budżet_szczegółowy!V13</f>
        <v>0</v>
      </c>
      <c r="P13" s="331">
        <f t="shared" si="1"/>
        <v>0</v>
      </c>
      <c r="Q13" s="333">
        <f t="shared" si="0"/>
        <v>0</v>
      </c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</row>
    <row r="14" spans="1:34" s="178" customFormat="1" ht="33.75" customHeight="1">
      <c r="A14" s="325">
        <f>Budżet_szczegółowy!A14</f>
      </c>
      <c r="B14" s="326">
        <f>IF(Budżet_szczegółowy!B14&lt;&gt;"",Budżet_szczegółowy!B14,"")</f>
      </c>
      <c r="C14" s="327">
        <f>IF(B14="","",IF(Budżet_szczegółowy!C14&gt;0,Budżet_szczegółowy!C14,""))</f>
      </c>
      <c r="D14" s="328">
        <f>IF(Budżet_szczegółowy!$B14="","",IF(Budżet_szczegółowy!D14&gt;0,Budżet_szczegółowy!D14,"NIE"))</f>
      </c>
      <c r="E14" s="328">
        <f>IF(Budżet_szczegółowy!$B14="","",IF(Budżet_szczegółowy!E14&gt;0,Budżet_szczegółowy!E14,"NIE"))</f>
      </c>
      <c r="F14" s="328">
        <f>IF(Budżet_szczegółowy!$B14="","",IF(Budżet_szczegółowy!F14&gt;0,Budżet_szczegółowy!F14,"NIE"))</f>
      </c>
      <c r="G14" s="328">
        <f>IF(Budżet_szczegółowy!$B14="","",IF(Budżet_szczegółowy!G14&gt;0,Budżet_szczegółowy!G14,"NIE"))</f>
      </c>
      <c r="H14" s="328">
        <f>IF(Budżet_szczegółowy!$B14="","",IF(Budżet_szczegółowy!H14&gt;0,Budżet_szczegółowy!H14,"NIE"))</f>
      </c>
      <c r="I14" s="328">
        <f>IF(Budżet_szczegółowy!$B14="","",IF(Budżet_szczegółowy!I14&gt;0,Budżet_szczegółowy!I14,"NIE"))</f>
      </c>
      <c r="J14" s="328">
        <f>IF(Budżet_szczegółowy!$B14="","",IF(Budżet_szczegółowy!J14&gt;0,Budżet_szczegółowy!J14,"NIE"))</f>
      </c>
      <c r="K14" s="328">
        <f>IF(Budżet_szczegółowy!$B14="","",IF(Budżet_szczegółowy!K14&gt;0,Budżet_szczegółowy!K14,"NIE"))</f>
      </c>
      <c r="L14" s="328">
        <f>IF(Budżet_szczegółowy!$B14="","",IF(Budżet_szczegółowy!L14&gt;0,Budżet_szczegółowy!L14,"NIE"))</f>
      </c>
      <c r="M14" s="329">
        <f>Budżet_szczegółowy!P14</f>
        <v>0</v>
      </c>
      <c r="N14" s="330">
        <f>Budżet_szczegółowy!S14</f>
        <v>0</v>
      </c>
      <c r="O14" s="330">
        <f>Budżet_szczegółowy!V14</f>
        <v>0</v>
      </c>
      <c r="P14" s="331">
        <f t="shared" si="1"/>
        <v>0</v>
      </c>
      <c r="Q14" s="333">
        <f t="shared" si="0"/>
        <v>0</v>
      </c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</row>
    <row r="15" spans="1:34" s="178" customFormat="1" ht="33.75" customHeight="1">
      <c r="A15" s="325">
        <f>Budżet_szczegółowy!A15</f>
      </c>
      <c r="B15" s="326">
        <f>IF(Budżet_szczegółowy!B15&lt;&gt;"",Budżet_szczegółowy!B15,"")</f>
      </c>
      <c r="C15" s="327">
        <f>IF(B15="","",IF(Budżet_szczegółowy!C15&gt;0,Budżet_szczegółowy!C15,""))</f>
      </c>
      <c r="D15" s="328">
        <f>IF(Budżet_szczegółowy!$B15="","",IF(Budżet_szczegółowy!D15&gt;0,Budżet_szczegółowy!D15,"NIE"))</f>
      </c>
      <c r="E15" s="328">
        <f>IF(Budżet_szczegółowy!$B15="","",IF(Budżet_szczegółowy!E15&gt;0,Budżet_szczegółowy!E15,"NIE"))</f>
      </c>
      <c r="F15" s="328">
        <f>IF(Budżet_szczegółowy!$B15="","",IF(Budżet_szczegółowy!F15&gt;0,Budżet_szczegółowy!F15,"NIE"))</f>
      </c>
      <c r="G15" s="328">
        <f>IF(Budżet_szczegółowy!$B15="","",IF(Budżet_szczegółowy!G15&gt;0,Budżet_szczegółowy!G15,"NIE"))</f>
      </c>
      <c r="H15" s="328">
        <f>IF(Budżet_szczegółowy!$B15="","",IF(Budżet_szczegółowy!H15&gt;0,Budżet_szczegółowy!H15,"NIE"))</f>
      </c>
      <c r="I15" s="328">
        <f>IF(Budżet_szczegółowy!$B15="","",IF(Budżet_szczegółowy!I15&gt;0,Budżet_szczegółowy!I15,"NIE"))</f>
      </c>
      <c r="J15" s="328">
        <f>IF(Budżet_szczegółowy!$B15="","",IF(Budżet_szczegółowy!J15&gt;0,Budżet_szczegółowy!J15,"NIE"))</f>
      </c>
      <c r="K15" s="328">
        <f>IF(Budżet_szczegółowy!$B15="","",IF(Budżet_szczegółowy!K15&gt;0,Budżet_szczegółowy!K15,"NIE"))</f>
      </c>
      <c r="L15" s="328">
        <f>IF(Budżet_szczegółowy!$B15="","",IF(Budżet_szczegółowy!L15&gt;0,Budżet_szczegółowy!L15,"NIE"))</f>
      </c>
      <c r="M15" s="329">
        <f>Budżet_szczegółowy!P15</f>
        <v>0</v>
      </c>
      <c r="N15" s="330">
        <f>Budżet_szczegółowy!S15</f>
        <v>0</v>
      </c>
      <c r="O15" s="330">
        <f>Budżet_szczegółowy!V15</f>
        <v>0</v>
      </c>
      <c r="P15" s="331">
        <f t="shared" si="1"/>
        <v>0</v>
      </c>
      <c r="Q15" s="333">
        <f t="shared" si="0"/>
        <v>0</v>
      </c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</row>
    <row r="16" spans="1:34" s="178" customFormat="1" ht="33.75" customHeight="1">
      <c r="A16" s="325">
        <f>Budżet_szczegółowy!A16</f>
      </c>
      <c r="B16" s="326">
        <f>IF(Budżet_szczegółowy!B16&lt;&gt;"",Budżet_szczegółowy!B16,"")</f>
      </c>
      <c r="C16" s="327">
        <f>IF(B16="","",IF(Budżet_szczegółowy!C16&gt;0,Budżet_szczegółowy!C16,""))</f>
      </c>
      <c r="D16" s="328">
        <f>IF(Budżet_szczegółowy!$B16="","",IF(Budżet_szczegółowy!D16&gt;0,Budżet_szczegółowy!D16,"NIE"))</f>
      </c>
      <c r="E16" s="328">
        <f>IF(Budżet_szczegółowy!$B16="","",IF(Budżet_szczegółowy!E16&gt;0,Budżet_szczegółowy!E16,"NIE"))</f>
      </c>
      <c r="F16" s="328">
        <f>IF(Budżet_szczegółowy!$B16="","",IF(Budżet_szczegółowy!F16&gt;0,Budżet_szczegółowy!F16,"NIE"))</f>
      </c>
      <c r="G16" s="328">
        <f>IF(Budżet_szczegółowy!$B16="","",IF(Budżet_szczegółowy!G16&gt;0,Budżet_szczegółowy!G16,"NIE"))</f>
      </c>
      <c r="H16" s="328">
        <f>IF(Budżet_szczegółowy!$B16="","",IF(Budżet_szczegółowy!H16&gt;0,Budżet_szczegółowy!H16,"NIE"))</f>
      </c>
      <c r="I16" s="328">
        <f>IF(Budżet_szczegółowy!$B16="","",IF(Budżet_szczegółowy!I16&gt;0,Budżet_szczegółowy!I16,"NIE"))</f>
      </c>
      <c r="J16" s="328">
        <f>IF(Budżet_szczegółowy!$B16="","",IF(Budżet_szczegółowy!J16&gt;0,Budżet_szczegółowy!J16,"NIE"))</f>
      </c>
      <c r="K16" s="328">
        <f>IF(Budżet_szczegółowy!$B16="","",IF(Budżet_szczegółowy!K16&gt;0,Budżet_szczegółowy!K16,"NIE"))</f>
      </c>
      <c r="L16" s="328">
        <f>IF(Budżet_szczegółowy!$B16="","",IF(Budżet_szczegółowy!L16&gt;0,Budżet_szczegółowy!L16,"NIE"))</f>
      </c>
      <c r="M16" s="329">
        <f>Budżet_szczegółowy!P16</f>
        <v>0</v>
      </c>
      <c r="N16" s="330">
        <f>Budżet_szczegółowy!S16</f>
        <v>0</v>
      </c>
      <c r="O16" s="330">
        <f>Budżet_szczegółowy!V16</f>
        <v>0</v>
      </c>
      <c r="P16" s="331">
        <f t="shared" si="1"/>
        <v>0</v>
      </c>
      <c r="Q16" s="333">
        <f t="shared" si="0"/>
        <v>0</v>
      </c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</row>
    <row r="17" spans="1:34" s="178" customFormat="1" ht="33.75" customHeight="1">
      <c r="A17" s="325">
        <f>Budżet_szczegółowy!A17</f>
      </c>
      <c r="B17" s="326">
        <f>IF(Budżet_szczegółowy!B17&lt;&gt;"",Budżet_szczegółowy!B17,"")</f>
      </c>
      <c r="C17" s="327">
        <f>IF(B17="","",IF(Budżet_szczegółowy!C17&gt;0,Budżet_szczegółowy!C17,""))</f>
      </c>
      <c r="D17" s="328">
        <f>IF(Budżet_szczegółowy!$B17="","",IF(Budżet_szczegółowy!D17&gt;0,Budżet_szczegółowy!D17,"NIE"))</f>
      </c>
      <c r="E17" s="328">
        <f>IF(Budżet_szczegółowy!$B17="","",IF(Budżet_szczegółowy!E17&gt;0,Budżet_szczegółowy!E17,"NIE"))</f>
      </c>
      <c r="F17" s="328">
        <f>IF(Budżet_szczegółowy!$B17="","",IF(Budżet_szczegółowy!F17&gt;0,Budżet_szczegółowy!F17,"NIE"))</f>
      </c>
      <c r="G17" s="328">
        <f>IF(Budżet_szczegółowy!$B17="","",IF(Budżet_szczegółowy!G17&gt;0,Budżet_szczegółowy!G17,"NIE"))</f>
      </c>
      <c r="H17" s="328">
        <f>IF(Budżet_szczegółowy!$B17="","",IF(Budżet_szczegółowy!H17&gt;0,Budżet_szczegółowy!H17,"NIE"))</f>
      </c>
      <c r="I17" s="328">
        <f>IF(Budżet_szczegółowy!$B17="","",IF(Budżet_szczegółowy!I17&gt;0,Budżet_szczegółowy!I17,"NIE"))</f>
      </c>
      <c r="J17" s="328">
        <f>IF(Budżet_szczegółowy!$B17="","",IF(Budżet_szczegółowy!J17&gt;0,Budżet_szczegółowy!J17,"NIE"))</f>
      </c>
      <c r="K17" s="328">
        <f>IF(Budżet_szczegółowy!$B17="","",IF(Budżet_szczegółowy!K17&gt;0,Budżet_szczegółowy!K17,"NIE"))</f>
      </c>
      <c r="L17" s="328">
        <f>IF(Budżet_szczegółowy!$B17="","",IF(Budżet_szczegółowy!L17&gt;0,Budżet_szczegółowy!L17,"NIE"))</f>
      </c>
      <c r="M17" s="329">
        <f>Budżet_szczegółowy!P17</f>
        <v>0</v>
      </c>
      <c r="N17" s="330">
        <f>Budżet_szczegółowy!S17</f>
        <v>0</v>
      </c>
      <c r="O17" s="330">
        <f>Budżet_szczegółowy!V17</f>
        <v>0</v>
      </c>
      <c r="P17" s="331">
        <f t="shared" si="1"/>
        <v>0</v>
      </c>
      <c r="Q17" s="333">
        <f t="shared" si="0"/>
        <v>0</v>
      </c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</row>
    <row r="18" spans="1:34" s="178" customFormat="1" ht="33.75" customHeight="1">
      <c r="A18" s="325">
        <f>Budżet_szczegółowy!A18</f>
      </c>
      <c r="B18" s="326">
        <f>IF(Budżet_szczegółowy!B18&lt;&gt;"",Budżet_szczegółowy!B18,"")</f>
      </c>
      <c r="C18" s="327">
        <f>IF(B18="","",IF(Budżet_szczegółowy!C18&gt;0,Budżet_szczegółowy!C18,""))</f>
      </c>
      <c r="D18" s="328">
        <f>IF(Budżet_szczegółowy!$B18="","",IF(Budżet_szczegółowy!D18&gt;0,Budżet_szczegółowy!D18,"NIE"))</f>
      </c>
      <c r="E18" s="328">
        <f>IF(Budżet_szczegółowy!$B18="","",IF(Budżet_szczegółowy!E18&gt;0,Budżet_szczegółowy!E18,"NIE"))</f>
      </c>
      <c r="F18" s="328">
        <f>IF(Budżet_szczegółowy!$B18="","",IF(Budżet_szczegółowy!F18&gt;0,Budżet_szczegółowy!F18,"NIE"))</f>
      </c>
      <c r="G18" s="328">
        <f>IF(Budżet_szczegółowy!$B18="","",IF(Budżet_szczegółowy!G18&gt;0,Budżet_szczegółowy!G18,"NIE"))</f>
      </c>
      <c r="H18" s="328">
        <f>IF(Budżet_szczegółowy!$B18="","",IF(Budżet_szczegółowy!H18&gt;0,Budżet_szczegółowy!H18,"NIE"))</f>
      </c>
      <c r="I18" s="328">
        <f>IF(Budżet_szczegółowy!$B18="","",IF(Budżet_szczegółowy!I18&gt;0,Budżet_szczegółowy!I18,"NIE"))</f>
      </c>
      <c r="J18" s="328">
        <f>IF(Budżet_szczegółowy!$B18="","",IF(Budżet_szczegółowy!J18&gt;0,Budżet_szczegółowy!J18,"NIE"))</f>
      </c>
      <c r="K18" s="328">
        <f>IF(Budżet_szczegółowy!$B18="","",IF(Budżet_szczegółowy!K18&gt;0,Budżet_szczegółowy!K18,"NIE"))</f>
      </c>
      <c r="L18" s="328">
        <f>IF(Budżet_szczegółowy!$B18="","",IF(Budżet_szczegółowy!L18&gt;0,Budżet_szczegółowy!L18,"NIE"))</f>
      </c>
      <c r="M18" s="329">
        <f>Budżet_szczegółowy!P18</f>
        <v>0</v>
      </c>
      <c r="N18" s="330">
        <f>Budżet_szczegółowy!S18</f>
        <v>0</v>
      </c>
      <c r="O18" s="330">
        <f>Budżet_szczegółowy!V18</f>
        <v>0</v>
      </c>
      <c r="P18" s="331">
        <f t="shared" si="1"/>
        <v>0</v>
      </c>
      <c r="Q18" s="333">
        <f t="shared" si="0"/>
        <v>0</v>
      </c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</row>
    <row r="19" spans="1:34" s="178" customFormat="1" ht="33.75" customHeight="1">
      <c r="A19" s="325">
        <f>Budżet_szczegółowy!A19</f>
      </c>
      <c r="B19" s="326">
        <f>IF(Budżet_szczegółowy!B19&lt;&gt;"",Budżet_szczegółowy!B19,"")</f>
      </c>
      <c r="C19" s="327">
        <f>IF(B19="","",IF(Budżet_szczegółowy!C19&gt;0,Budżet_szczegółowy!C19,""))</f>
      </c>
      <c r="D19" s="328">
        <f>IF(Budżet_szczegółowy!$B19="","",IF(Budżet_szczegółowy!D19&gt;0,Budżet_szczegółowy!D19,"NIE"))</f>
      </c>
      <c r="E19" s="328">
        <f>IF(Budżet_szczegółowy!$B19="","",IF(Budżet_szczegółowy!E19&gt;0,Budżet_szczegółowy!E19,"NIE"))</f>
      </c>
      <c r="F19" s="328">
        <f>IF(Budżet_szczegółowy!$B19="","",IF(Budżet_szczegółowy!F19&gt;0,Budżet_szczegółowy!F19,"NIE"))</f>
      </c>
      <c r="G19" s="328">
        <f>IF(Budżet_szczegółowy!$B19="","",IF(Budżet_szczegółowy!G19&gt;0,Budżet_szczegółowy!G19,"NIE"))</f>
      </c>
      <c r="H19" s="328">
        <f>IF(Budżet_szczegółowy!$B19="","",IF(Budżet_szczegółowy!H19&gt;0,Budżet_szczegółowy!H19,"NIE"))</f>
      </c>
      <c r="I19" s="328">
        <f>IF(Budżet_szczegółowy!$B19="","",IF(Budżet_szczegółowy!I19&gt;0,Budżet_szczegółowy!I19,"NIE"))</f>
      </c>
      <c r="J19" s="328">
        <f>IF(Budżet_szczegółowy!$B19="","",IF(Budżet_szczegółowy!J19&gt;0,Budżet_szczegółowy!J19,"NIE"))</f>
      </c>
      <c r="K19" s="328">
        <f>IF(Budżet_szczegółowy!$B19="","",IF(Budżet_szczegółowy!K19&gt;0,Budżet_szczegółowy!K19,"NIE"))</f>
      </c>
      <c r="L19" s="328">
        <f>IF(Budżet_szczegółowy!$B19="","",IF(Budżet_szczegółowy!L19&gt;0,Budżet_szczegółowy!L19,"NIE"))</f>
      </c>
      <c r="M19" s="329">
        <f>Budżet_szczegółowy!P19</f>
        <v>0</v>
      </c>
      <c r="N19" s="330">
        <f>Budżet_szczegółowy!S19</f>
        <v>0</v>
      </c>
      <c r="O19" s="330">
        <f>Budżet_szczegółowy!V19</f>
        <v>0</v>
      </c>
      <c r="P19" s="331">
        <f t="shared" si="1"/>
        <v>0</v>
      </c>
      <c r="Q19" s="333">
        <f t="shared" si="0"/>
        <v>0</v>
      </c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</row>
    <row r="20" spans="1:34" s="178" customFormat="1" ht="33.75" customHeight="1">
      <c r="A20" s="325">
        <f>Budżet_szczegółowy!A20</f>
      </c>
      <c r="B20" s="326">
        <f>IF(Budżet_szczegółowy!B20&lt;&gt;"",Budżet_szczegółowy!B20,"")</f>
      </c>
      <c r="C20" s="327">
        <f>IF(B20="","",IF(Budżet_szczegółowy!C20&gt;0,Budżet_szczegółowy!C20,""))</f>
      </c>
      <c r="D20" s="328">
        <f>IF(Budżet_szczegółowy!$B20="","",IF(Budżet_szczegółowy!D20&gt;0,Budżet_szczegółowy!D20,"NIE"))</f>
      </c>
      <c r="E20" s="328">
        <f>IF(Budżet_szczegółowy!$B20="","",IF(Budżet_szczegółowy!E20&gt;0,Budżet_szczegółowy!E20,"NIE"))</f>
      </c>
      <c r="F20" s="328">
        <f>IF(Budżet_szczegółowy!$B20="","",IF(Budżet_szczegółowy!F20&gt;0,Budżet_szczegółowy!F20,"NIE"))</f>
      </c>
      <c r="G20" s="328">
        <f>IF(Budżet_szczegółowy!$B20="","",IF(Budżet_szczegółowy!G20&gt;0,Budżet_szczegółowy!G20,"NIE"))</f>
      </c>
      <c r="H20" s="328">
        <f>IF(Budżet_szczegółowy!$B20="","",IF(Budżet_szczegółowy!H20&gt;0,Budżet_szczegółowy!H20,"NIE"))</f>
      </c>
      <c r="I20" s="328">
        <f>IF(Budżet_szczegółowy!$B20="","",IF(Budżet_szczegółowy!I20&gt;0,Budżet_szczegółowy!I20,"NIE"))</f>
      </c>
      <c r="J20" s="328">
        <f>IF(Budżet_szczegółowy!$B20="","",IF(Budżet_szczegółowy!J20&gt;0,Budżet_szczegółowy!J20,"NIE"))</f>
      </c>
      <c r="K20" s="328">
        <f>IF(Budżet_szczegółowy!$B20="","",IF(Budżet_szczegółowy!K20&gt;0,Budżet_szczegółowy!K20,"NIE"))</f>
      </c>
      <c r="L20" s="328">
        <f>IF(Budżet_szczegółowy!$B20="","",IF(Budżet_szczegółowy!L20&gt;0,Budżet_szczegółowy!L20,"NIE"))</f>
      </c>
      <c r="M20" s="329">
        <f>Budżet_szczegółowy!P20</f>
        <v>0</v>
      </c>
      <c r="N20" s="330">
        <f>Budżet_szczegółowy!S20</f>
        <v>0</v>
      </c>
      <c r="O20" s="330">
        <f>Budżet_szczegółowy!V20</f>
        <v>0</v>
      </c>
      <c r="P20" s="331">
        <f t="shared" si="1"/>
        <v>0</v>
      </c>
      <c r="Q20" s="333">
        <f t="shared" si="0"/>
        <v>0</v>
      </c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</row>
    <row r="21" spans="1:34" s="178" customFormat="1" ht="33.75" customHeight="1">
      <c r="A21" s="325">
        <f>Budżet_szczegółowy!A21</f>
      </c>
      <c r="B21" s="326">
        <f>IF(Budżet_szczegółowy!B21&lt;&gt;"",Budżet_szczegółowy!B21,"")</f>
      </c>
      <c r="C21" s="327">
        <f>IF(B21="","",IF(Budżet_szczegółowy!C21&gt;0,Budżet_szczegółowy!C21,""))</f>
      </c>
      <c r="D21" s="328">
        <f>IF(Budżet_szczegółowy!$B21="","",IF(Budżet_szczegółowy!D21&gt;0,Budżet_szczegółowy!D21,"NIE"))</f>
      </c>
      <c r="E21" s="328">
        <f>IF(Budżet_szczegółowy!$B21="","",IF(Budżet_szczegółowy!E21&gt;0,Budżet_szczegółowy!E21,"NIE"))</f>
      </c>
      <c r="F21" s="328">
        <f>IF(Budżet_szczegółowy!$B21="","",IF(Budżet_szczegółowy!F21&gt;0,Budżet_szczegółowy!F21,"NIE"))</f>
      </c>
      <c r="G21" s="328">
        <f>IF(Budżet_szczegółowy!$B21="","",IF(Budżet_szczegółowy!G21&gt;0,Budżet_szczegółowy!G21,"NIE"))</f>
      </c>
      <c r="H21" s="328">
        <f>IF(Budżet_szczegółowy!$B21="","",IF(Budżet_szczegółowy!H21&gt;0,Budżet_szczegółowy!H21,"NIE"))</f>
      </c>
      <c r="I21" s="328">
        <f>IF(Budżet_szczegółowy!$B21="","",IF(Budżet_szczegółowy!I21&gt;0,Budżet_szczegółowy!I21,"NIE"))</f>
      </c>
      <c r="J21" s="328">
        <f>IF(Budżet_szczegółowy!$B21="","",IF(Budżet_szczegółowy!J21&gt;0,Budżet_szczegółowy!J21,"NIE"))</f>
      </c>
      <c r="K21" s="328">
        <f>IF(Budżet_szczegółowy!$B21="","",IF(Budżet_szczegółowy!K21&gt;0,Budżet_szczegółowy!K21,"NIE"))</f>
      </c>
      <c r="L21" s="328">
        <f>IF(Budżet_szczegółowy!$B21="","",IF(Budżet_szczegółowy!L21&gt;0,Budżet_szczegółowy!L21,"NIE"))</f>
      </c>
      <c r="M21" s="329">
        <f>Budżet_szczegółowy!P21</f>
        <v>0</v>
      </c>
      <c r="N21" s="330">
        <f>Budżet_szczegółowy!S21</f>
        <v>0</v>
      </c>
      <c r="O21" s="330">
        <f>Budżet_szczegółowy!V21</f>
        <v>0</v>
      </c>
      <c r="P21" s="331">
        <f t="shared" si="1"/>
        <v>0</v>
      </c>
      <c r="Q21" s="333">
        <f t="shared" si="0"/>
        <v>0</v>
      </c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</row>
    <row r="22" spans="1:34" s="178" customFormat="1" ht="33.75" customHeight="1" thickBot="1">
      <c r="A22" s="334">
        <f>Budżet_szczegółowy!A22</f>
      </c>
      <c r="B22" s="326">
        <f>IF(Budżet_szczegółowy!B22&lt;&gt;"",Budżet_szczegółowy!B22,"")</f>
      </c>
      <c r="C22" s="327">
        <f>IF(B22="","",IF(Budżet_szczegółowy!C22&gt;0,Budżet_szczegółowy!C22,""))</f>
      </c>
      <c r="D22" s="328">
        <f>IF(Budżet_szczegółowy!$B22="","",IF(Budżet_szczegółowy!D22&gt;0,Budżet_szczegółowy!D22,"NIE"))</f>
      </c>
      <c r="E22" s="328">
        <f>IF(Budżet_szczegółowy!$B22="","",IF(Budżet_szczegółowy!E22&gt;0,Budżet_szczegółowy!E22,"NIE"))</f>
      </c>
      <c r="F22" s="328">
        <f>IF(Budżet_szczegółowy!$B22="","",IF(Budżet_szczegółowy!F22&gt;0,Budżet_szczegółowy!F22,"NIE"))</f>
      </c>
      <c r="G22" s="328">
        <f>IF(Budżet_szczegółowy!$B22="","",IF(Budżet_szczegółowy!G22&gt;0,Budżet_szczegółowy!G22,"NIE"))</f>
      </c>
      <c r="H22" s="328">
        <f>IF(Budżet_szczegółowy!$B22="","",IF(Budżet_szczegółowy!H22&gt;0,Budżet_szczegółowy!H22,"NIE"))</f>
      </c>
      <c r="I22" s="328">
        <f>IF(Budżet_szczegółowy!$B22="","",IF(Budżet_szczegółowy!I22&gt;0,Budżet_szczegółowy!I22,"NIE"))</f>
      </c>
      <c r="J22" s="328">
        <f>IF(Budżet_szczegółowy!$B22="","",IF(Budżet_szczegółowy!J22&gt;0,Budżet_szczegółowy!J22,"NIE"))</f>
      </c>
      <c r="K22" s="328">
        <f>IF(Budżet_szczegółowy!$B22="","",IF(Budżet_szczegółowy!K22&gt;0,Budżet_szczegółowy!K22,"NIE"))</f>
      </c>
      <c r="L22" s="328">
        <f>IF(Budżet_szczegółowy!$B22="","",IF(Budżet_szczegółowy!L22&gt;0,Budżet_szczegółowy!L22,"NIE"))</f>
      </c>
      <c r="M22" s="329">
        <f>Budżet_szczegółowy!P22</f>
        <v>0</v>
      </c>
      <c r="N22" s="330">
        <f>Budżet_szczegółowy!S22</f>
        <v>0</v>
      </c>
      <c r="O22" s="330">
        <f>Budżet_szczegółowy!V22</f>
        <v>0</v>
      </c>
      <c r="P22" s="331">
        <f t="shared" si="1"/>
        <v>0</v>
      </c>
      <c r="Q22" s="333">
        <f t="shared" si="0"/>
        <v>0</v>
      </c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</row>
    <row r="23" spans="1:34" s="178" customFormat="1" ht="33.75" customHeight="1" thickBot="1">
      <c r="A23" s="335"/>
      <c r="B23" s="892" t="str">
        <f>Budżet_ogółem!B7</f>
        <v>Zadanie 2 - 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3"/>
      <c r="M23" s="336">
        <f>SUM(M24:M38)</f>
        <v>0</v>
      </c>
      <c r="N23" s="337">
        <f>SUM(N24:N38)</f>
        <v>0</v>
      </c>
      <c r="O23" s="337">
        <f>SUM(O24:O38)</f>
        <v>0</v>
      </c>
      <c r="P23" s="324">
        <f>SUM(M23:O23)</f>
        <v>0</v>
      </c>
      <c r="Q23" s="324">
        <f t="shared" si="0"/>
        <v>0</v>
      </c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</row>
    <row r="24" spans="1:34" s="178" customFormat="1" ht="33.75" customHeight="1">
      <c r="A24" s="325">
        <f>Budżet_szczegółowy!A24</f>
      </c>
      <c r="B24" s="326">
        <f>IF(Budżet_szczegółowy!B24&lt;&gt;"",Budżet_szczegółowy!B24,"")</f>
      </c>
      <c r="C24" s="327">
        <f>IF(B24="","",IF(Budżet_szczegółowy!C24&gt;0,Budżet_szczegółowy!C24,""))</f>
      </c>
      <c r="D24" s="328">
        <f>IF(Budżet_szczegółowy!$B24="","",IF(Budżet_szczegółowy!D24&gt;0,Budżet_szczegółowy!D24,"NIE"))</f>
      </c>
      <c r="E24" s="328">
        <f>IF(Budżet_szczegółowy!$B24="","",IF(Budżet_szczegółowy!E24&gt;0,Budżet_szczegółowy!E24,"NIE"))</f>
      </c>
      <c r="F24" s="328">
        <f>IF(Budżet_szczegółowy!$B24="","",IF(Budżet_szczegółowy!F24&gt;0,Budżet_szczegółowy!F24,"NIE"))</f>
      </c>
      <c r="G24" s="328">
        <f>IF(Budżet_szczegółowy!$B24="","",IF(Budżet_szczegółowy!G24&gt;0,Budżet_szczegółowy!G24,"NIE"))</f>
      </c>
      <c r="H24" s="328">
        <f>IF(Budżet_szczegółowy!$B24="","",IF(Budżet_szczegółowy!H24&gt;0,Budżet_szczegółowy!H24,"NIE"))</f>
      </c>
      <c r="I24" s="328">
        <f>IF(Budżet_szczegółowy!$B24="","",IF(Budżet_szczegółowy!I24&gt;0,Budżet_szczegółowy!I24,"NIE"))</f>
      </c>
      <c r="J24" s="328">
        <f>IF(Budżet_szczegółowy!$B24="","",IF(Budżet_szczegółowy!J24&gt;0,Budżet_szczegółowy!J24,"NIE"))</f>
      </c>
      <c r="K24" s="328">
        <f>IF(Budżet_szczegółowy!$B24="","",IF(Budżet_szczegółowy!K24&gt;0,Budżet_szczegółowy!K24,"NIE"))</f>
      </c>
      <c r="L24" s="328">
        <f>IF(Budżet_szczegółowy!$B24="","",IF(Budżet_szczegółowy!L24&gt;0,Budżet_szczegółowy!L24,"NIE"))</f>
      </c>
      <c r="M24" s="329">
        <f>Budżet_szczegółowy!P24</f>
        <v>0</v>
      </c>
      <c r="N24" s="330">
        <f>Budżet_szczegółowy!S24</f>
        <v>0</v>
      </c>
      <c r="O24" s="330">
        <f>Budżet_szczegółowy!V24</f>
        <v>0</v>
      </c>
      <c r="P24" s="331">
        <f>SUM(M24+N24+O24)</f>
        <v>0</v>
      </c>
      <c r="Q24" s="333">
        <f t="shared" si="0"/>
        <v>0</v>
      </c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</row>
    <row r="25" spans="1:34" s="178" customFormat="1" ht="33.75" customHeight="1">
      <c r="A25" s="325">
        <f>Budżet_szczegółowy!A25</f>
      </c>
      <c r="B25" s="326">
        <f>IF(Budżet_szczegółowy!B25&lt;&gt;"",Budżet_szczegółowy!B25,"")</f>
      </c>
      <c r="C25" s="327">
        <f>IF(B25="","",IF(Budżet_szczegółowy!C25&gt;0,Budżet_szczegółowy!C25,""))</f>
      </c>
      <c r="D25" s="328">
        <f>IF(Budżet_szczegółowy!$B25="","",IF(Budżet_szczegółowy!D25&gt;0,Budżet_szczegółowy!D25,"NIE"))</f>
      </c>
      <c r="E25" s="328">
        <f>IF(Budżet_szczegółowy!$B25="","",IF(Budżet_szczegółowy!E25&gt;0,Budżet_szczegółowy!E25,"NIE"))</f>
      </c>
      <c r="F25" s="328">
        <f>IF(Budżet_szczegółowy!$B25="","",IF(Budżet_szczegółowy!F25&gt;0,Budżet_szczegółowy!F25,"NIE"))</f>
      </c>
      <c r="G25" s="328">
        <f>IF(Budżet_szczegółowy!$B25="","",IF(Budżet_szczegółowy!G25&gt;0,Budżet_szczegółowy!G25,"NIE"))</f>
      </c>
      <c r="H25" s="328">
        <f>IF(Budżet_szczegółowy!$B25="","",IF(Budżet_szczegółowy!H25&gt;0,Budżet_szczegółowy!H25,"NIE"))</f>
      </c>
      <c r="I25" s="328">
        <f>IF(Budżet_szczegółowy!$B25="","",IF(Budżet_szczegółowy!I25&gt;0,Budżet_szczegółowy!I25,"NIE"))</f>
      </c>
      <c r="J25" s="328">
        <f>IF(Budżet_szczegółowy!$B25="","",IF(Budżet_szczegółowy!J25&gt;0,Budżet_szczegółowy!J25,"NIE"))</f>
      </c>
      <c r="K25" s="328">
        <f>IF(Budżet_szczegółowy!$B25="","",IF(Budżet_szczegółowy!K25&gt;0,Budżet_szczegółowy!K25,"NIE"))</f>
      </c>
      <c r="L25" s="328">
        <f>IF(Budżet_szczegółowy!$B25="","",IF(Budżet_szczegółowy!L25&gt;0,Budżet_szczegółowy!L25,"NIE"))</f>
      </c>
      <c r="M25" s="329">
        <f>Budżet_szczegółowy!P25</f>
        <v>0</v>
      </c>
      <c r="N25" s="330">
        <f>Budżet_szczegółowy!S25</f>
        <v>0</v>
      </c>
      <c r="O25" s="330">
        <f>Budżet_szczegółowy!V25</f>
        <v>0</v>
      </c>
      <c r="P25" s="331">
        <f aca="true" t="shared" si="2" ref="P25:P38">SUM(M25+N25+O25)</f>
        <v>0</v>
      </c>
      <c r="Q25" s="333">
        <f t="shared" si="0"/>
        <v>0</v>
      </c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</row>
    <row r="26" spans="1:34" s="178" customFormat="1" ht="33.75" customHeight="1">
      <c r="A26" s="325">
        <f>Budżet_szczegółowy!A26</f>
      </c>
      <c r="B26" s="326">
        <f>IF(Budżet_szczegółowy!B26&lt;&gt;"",Budżet_szczegółowy!B26,"")</f>
      </c>
      <c r="C26" s="327">
        <f>IF(B26="","",IF(Budżet_szczegółowy!C26&gt;0,Budżet_szczegółowy!C26,""))</f>
      </c>
      <c r="D26" s="328">
        <f>IF(Budżet_szczegółowy!$B26="","",IF(Budżet_szczegółowy!D26&gt;0,Budżet_szczegółowy!D26,"NIE"))</f>
      </c>
      <c r="E26" s="328">
        <f>IF(Budżet_szczegółowy!$B26="","",IF(Budżet_szczegółowy!E26&gt;0,Budżet_szczegółowy!E26,"NIE"))</f>
      </c>
      <c r="F26" s="328">
        <f>IF(Budżet_szczegółowy!$B26="","",IF(Budżet_szczegółowy!F26&gt;0,Budżet_szczegółowy!F26,"NIE"))</f>
      </c>
      <c r="G26" s="328">
        <f>IF(Budżet_szczegółowy!$B26="","",IF(Budżet_szczegółowy!G26&gt;0,Budżet_szczegółowy!G26,"NIE"))</f>
      </c>
      <c r="H26" s="328">
        <f>IF(Budżet_szczegółowy!$B26="","",IF(Budżet_szczegółowy!H26&gt;0,Budżet_szczegółowy!H26,"NIE"))</f>
      </c>
      <c r="I26" s="328">
        <f>IF(Budżet_szczegółowy!$B26="","",IF(Budżet_szczegółowy!I26&gt;0,Budżet_szczegółowy!I26,"NIE"))</f>
      </c>
      <c r="J26" s="328">
        <f>IF(Budżet_szczegółowy!$B26="","",IF(Budżet_szczegółowy!J26&gt;0,Budżet_szczegółowy!J26,"NIE"))</f>
      </c>
      <c r="K26" s="328">
        <f>IF(Budżet_szczegółowy!$B26="","",IF(Budżet_szczegółowy!K26&gt;0,Budżet_szczegółowy!K26,"NIE"))</f>
      </c>
      <c r="L26" s="328">
        <f>IF(Budżet_szczegółowy!$B26="","",IF(Budżet_szczegółowy!L26&gt;0,Budżet_szczegółowy!L26,"NIE"))</f>
      </c>
      <c r="M26" s="329">
        <f>Budżet_szczegółowy!P26</f>
        <v>0</v>
      </c>
      <c r="N26" s="330">
        <f>Budżet_szczegółowy!S26</f>
        <v>0</v>
      </c>
      <c r="O26" s="330">
        <f>Budżet_szczegółowy!V26</f>
        <v>0</v>
      </c>
      <c r="P26" s="331">
        <f t="shared" si="2"/>
        <v>0</v>
      </c>
      <c r="Q26" s="333">
        <f t="shared" si="0"/>
        <v>0</v>
      </c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</row>
    <row r="27" spans="1:34" s="178" customFormat="1" ht="33.75" customHeight="1">
      <c r="A27" s="325">
        <f>Budżet_szczegółowy!A27</f>
      </c>
      <c r="B27" s="326">
        <f>IF(Budżet_szczegółowy!B27&lt;&gt;"",Budżet_szczegółowy!B27,"")</f>
      </c>
      <c r="C27" s="327">
        <f>IF(B27="","",IF(Budżet_szczegółowy!C27&gt;0,Budżet_szczegółowy!C27,""))</f>
      </c>
      <c r="D27" s="328">
        <f>IF(Budżet_szczegółowy!$B27="","",IF(Budżet_szczegółowy!D27&gt;0,Budżet_szczegółowy!D27,"NIE"))</f>
      </c>
      <c r="E27" s="328">
        <f>IF(Budżet_szczegółowy!$B27="","",IF(Budżet_szczegółowy!E27&gt;0,Budżet_szczegółowy!E27,"NIE"))</f>
      </c>
      <c r="F27" s="328">
        <f>IF(Budżet_szczegółowy!$B27="","",IF(Budżet_szczegółowy!F27&gt;0,Budżet_szczegółowy!F27,"NIE"))</f>
      </c>
      <c r="G27" s="328">
        <f>IF(Budżet_szczegółowy!$B27="","",IF(Budżet_szczegółowy!G27&gt;0,Budżet_szczegółowy!G27,"NIE"))</f>
      </c>
      <c r="H27" s="328">
        <f>IF(Budżet_szczegółowy!$B27="","",IF(Budżet_szczegółowy!H27&gt;0,Budżet_szczegółowy!H27,"NIE"))</f>
      </c>
      <c r="I27" s="328">
        <f>IF(Budżet_szczegółowy!$B27="","",IF(Budżet_szczegółowy!I27&gt;0,Budżet_szczegółowy!I27,"NIE"))</f>
      </c>
      <c r="J27" s="328">
        <f>IF(Budżet_szczegółowy!$B27="","",IF(Budżet_szczegółowy!J27&gt;0,Budżet_szczegółowy!J27,"NIE"))</f>
      </c>
      <c r="K27" s="328">
        <f>IF(Budżet_szczegółowy!$B27="","",IF(Budżet_szczegółowy!K27&gt;0,Budżet_szczegółowy!K27,"NIE"))</f>
      </c>
      <c r="L27" s="328">
        <f>IF(Budżet_szczegółowy!$B27="","",IF(Budżet_szczegółowy!L27&gt;0,Budżet_szczegółowy!L27,"NIE"))</f>
      </c>
      <c r="M27" s="329">
        <f>Budżet_szczegółowy!P27</f>
        <v>0</v>
      </c>
      <c r="N27" s="330">
        <f>Budżet_szczegółowy!S27</f>
        <v>0</v>
      </c>
      <c r="O27" s="330">
        <f>Budżet_szczegółowy!V27</f>
        <v>0</v>
      </c>
      <c r="P27" s="331">
        <f t="shared" si="2"/>
        <v>0</v>
      </c>
      <c r="Q27" s="333">
        <f t="shared" si="0"/>
        <v>0</v>
      </c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</row>
    <row r="28" spans="1:34" s="178" customFormat="1" ht="33.75" customHeight="1">
      <c r="A28" s="325">
        <f>Budżet_szczegółowy!A28</f>
      </c>
      <c r="B28" s="326">
        <f>IF(Budżet_szczegółowy!B28&lt;&gt;"",Budżet_szczegółowy!B28,"")</f>
      </c>
      <c r="C28" s="327">
        <f>IF(B28="","",IF(Budżet_szczegółowy!C28&gt;0,Budżet_szczegółowy!C28,""))</f>
      </c>
      <c r="D28" s="328">
        <f>IF(Budżet_szczegółowy!$B28="","",IF(Budżet_szczegółowy!D28&gt;0,Budżet_szczegółowy!D28,"NIE"))</f>
      </c>
      <c r="E28" s="328">
        <f>IF(Budżet_szczegółowy!$B28="","",IF(Budżet_szczegółowy!E28&gt;0,Budżet_szczegółowy!E28,"NIE"))</f>
      </c>
      <c r="F28" s="328">
        <f>IF(Budżet_szczegółowy!$B28="","",IF(Budżet_szczegółowy!F28&gt;0,Budżet_szczegółowy!F28,"NIE"))</f>
      </c>
      <c r="G28" s="328">
        <f>IF(Budżet_szczegółowy!$B28="","",IF(Budżet_szczegółowy!G28&gt;0,Budżet_szczegółowy!G28,"NIE"))</f>
      </c>
      <c r="H28" s="328">
        <f>IF(Budżet_szczegółowy!$B28="","",IF(Budżet_szczegółowy!H28&gt;0,Budżet_szczegółowy!H28,"NIE"))</f>
      </c>
      <c r="I28" s="328">
        <f>IF(Budżet_szczegółowy!$B28="","",IF(Budżet_szczegółowy!I28&gt;0,Budżet_szczegółowy!I28,"NIE"))</f>
      </c>
      <c r="J28" s="328">
        <f>IF(Budżet_szczegółowy!$B28="","",IF(Budżet_szczegółowy!J28&gt;0,Budżet_szczegółowy!J28,"NIE"))</f>
      </c>
      <c r="K28" s="328">
        <f>IF(Budżet_szczegółowy!$B28="","",IF(Budżet_szczegółowy!K28&gt;0,Budżet_szczegółowy!K28,"NIE"))</f>
      </c>
      <c r="L28" s="328">
        <f>IF(Budżet_szczegółowy!$B28="","",IF(Budżet_szczegółowy!L28&gt;0,Budżet_szczegółowy!L28,"NIE"))</f>
      </c>
      <c r="M28" s="329">
        <f>Budżet_szczegółowy!P28</f>
        <v>0</v>
      </c>
      <c r="N28" s="330">
        <f>Budżet_szczegółowy!S28</f>
        <v>0</v>
      </c>
      <c r="O28" s="330">
        <f>Budżet_szczegółowy!V28</f>
        <v>0</v>
      </c>
      <c r="P28" s="331">
        <f t="shared" si="2"/>
        <v>0</v>
      </c>
      <c r="Q28" s="333">
        <f t="shared" si="0"/>
        <v>0</v>
      </c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</row>
    <row r="29" spans="1:34" s="178" customFormat="1" ht="33.75" customHeight="1">
      <c r="A29" s="325">
        <f>Budżet_szczegółowy!A29</f>
      </c>
      <c r="B29" s="326">
        <f>IF(Budżet_szczegółowy!B29&lt;&gt;"",Budżet_szczegółowy!B29,"")</f>
      </c>
      <c r="C29" s="327">
        <f>IF(B29="","",IF(Budżet_szczegółowy!C29&gt;0,Budżet_szczegółowy!C29,""))</f>
      </c>
      <c r="D29" s="328">
        <f>IF(Budżet_szczegółowy!$B29="","",IF(Budżet_szczegółowy!D29&gt;0,Budżet_szczegółowy!D29,"NIE"))</f>
      </c>
      <c r="E29" s="328">
        <f>IF(Budżet_szczegółowy!$B29="","",IF(Budżet_szczegółowy!E29&gt;0,Budżet_szczegółowy!E29,"NIE"))</f>
      </c>
      <c r="F29" s="328">
        <f>IF(Budżet_szczegółowy!$B29="","",IF(Budżet_szczegółowy!F29&gt;0,Budżet_szczegółowy!F29,"NIE"))</f>
      </c>
      <c r="G29" s="328">
        <f>IF(Budżet_szczegółowy!$B29="","",IF(Budżet_szczegółowy!G29&gt;0,Budżet_szczegółowy!G29,"NIE"))</f>
      </c>
      <c r="H29" s="328">
        <f>IF(Budżet_szczegółowy!$B29="","",IF(Budżet_szczegółowy!H29&gt;0,Budżet_szczegółowy!H29,"NIE"))</f>
      </c>
      <c r="I29" s="328">
        <f>IF(Budżet_szczegółowy!$B29="","",IF(Budżet_szczegółowy!I29&gt;0,Budżet_szczegółowy!I29,"NIE"))</f>
      </c>
      <c r="J29" s="328">
        <f>IF(Budżet_szczegółowy!$B29="","",IF(Budżet_szczegółowy!J29&gt;0,Budżet_szczegółowy!J29,"NIE"))</f>
      </c>
      <c r="K29" s="328">
        <f>IF(Budżet_szczegółowy!$B29="","",IF(Budżet_szczegółowy!K29&gt;0,Budżet_szczegółowy!K29,"NIE"))</f>
      </c>
      <c r="L29" s="328">
        <f>IF(Budżet_szczegółowy!$B29="","",IF(Budżet_szczegółowy!L29&gt;0,Budżet_szczegółowy!L29,"NIE"))</f>
      </c>
      <c r="M29" s="329">
        <f>Budżet_szczegółowy!P29</f>
        <v>0</v>
      </c>
      <c r="N29" s="330">
        <f>Budżet_szczegółowy!S29</f>
        <v>0</v>
      </c>
      <c r="O29" s="330">
        <f>Budżet_szczegółowy!V29</f>
        <v>0</v>
      </c>
      <c r="P29" s="331">
        <f t="shared" si="2"/>
        <v>0</v>
      </c>
      <c r="Q29" s="333">
        <f t="shared" si="0"/>
        <v>0</v>
      </c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</row>
    <row r="30" spans="1:34" s="178" customFormat="1" ht="33.75" customHeight="1">
      <c r="A30" s="325">
        <f>Budżet_szczegółowy!A30</f>
      </c>
      <c r="B30" s="326">
        <f>IF(Budżet_szczegółowy!B30&lt;&gt;"",Budżet_szczegółowy!B30,"")</f>
      </c>
      <c r="C30" s="327">
        <f>IF(B30="","",IF(Budżet_szczegółowy!C30&gt;0,Budżet_szczegółowy!C30,""))</f>
      </c>
      <c r="D30" s="328">
        <f>IF(Budżet_szczegółowy!$B30="","",IF(Budżet_szczegółowy!D30&gt;0,Budżet_szczegółowy!D30,"NIE"))</f>
      </c>
      <c r="E30" s="328">
        <f>IF(Budżet_szczegółowy!$B30="","",IF(Budżet_szczegółowy!E30&gt;0,Budżet_szczegółowy!E30,"NIE"))</f>
      </c>
      <c r="F30" s="328">
        <f>IF(Budżet_szczegółowy!$B30="","",IF(Budżet_szczegółowy!F30&gt;0,Budżet_szczegółowy!F30,"NIE"))</f>
      </c>
      <c r="G30" s="328">
        <f>IF(Budżet_szczegółowy!$B30="","",IF(Budżet_szczegółowy!G30&gt;0,Budżet_szczegółowy!G30,"NIE"))</f>
      </c>
      <c r="H30" s="328">
        <f>IF(Budżet_szczegółowy!$B30="","",IF(Budżet_szczegółowy!H30&gt;0,Budżet_szczegółowy!H30,"NIE"))</f>
      </c>
      <c r="I30" s="328">
        <f>IF(Budżet_szczegółowy!$B30="","",IF(Budżet_szczegółowy!I30&gt;0,Budżet_szczegółowy!I30,"NIE"))</f>
      </c>
      <c r="J30" s="328">
        <f>IF(Budżet_szczegółowy!$B30="","",IF(Budżet_szczegółowy!J30&gt;0,Budżet_szczegółowy!J30,"NIE"))</f>
      </c>
      <c r="K30" s="328">
        <f>IF(Budżet_szczegółowy!$B30="","",IF(Budżet_szczegółowy!K30&gt;0,Budżet_szczegółowy!K30,"NIE"))</f>
      </c>
      <c r="L30" s="328">
        <f>IF(Budżet_szczegółowy!$B30="","",IF(Budżet_szczegółowy!L30&gt;0,Budżet_szczegółowy!L30,"NIE"))</f>
      </c>
      <c r="M30" s="329">
        <f>Budżet_szczegółowy!P30</f>
        <v>0</v>
      </c>
      <c r="N30" s="330">
        <f>Budżet_szczegółowy!S30</f>
        <v>0</v>
      </c>
      <c r="O30" s="330">
        <f>Budżet_szczegółowy!V30</f>
        <v>0</v>
      </c>
      <c r="P30" s="331">
        <f t="shared" si="2"/>
        <v>0</v>
      </c>
      <c r="Q30" s="333">
        <f t="shared" si="0"/>
        <v>0</v>
      </c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</row>
    <row r="31" spans="1:34" s="178" customFormat="1" ht="33.75" customHeight="1">
      <c r="A31" s="325">
        <f>Budżet_szczegółowy!A31</f>
      </c>
      <c r="B31" s="326">
        <f>IF(Budżet_szczegółowy!B31&lt;&gt;"",Budżet_szczegółowy!B31,"")</f>
      </c>
      <c r="C31" s="327">
        <f>IF(B31="","",IF(Budżet_szczegółowy!C31&gt;0,Budżet_szczegółowy!C31,""))</f>
      </c>
      <c r="D31" s="328">
        <f>IF(Budżet_szczegółowy!$B31="","",IF(Budżet_szczegółowy!D31&gt;0,Budżet_szczegółowy!D31,"NIE"))</f>
      </c>
      <c r="E31" s="328">
        <f>IF(Budżet_szczegółowy!$B31="","",IF(Budżet_szczegółowy!E31&gt;0,Budżet_szczegółowy!E31,"NIE"))</f>
      </c>
      <c r="F31" s="328">
        <f>IF(Budżet_szczegółowy!$B31="","",IF(Budżet_szczegółowy!F31&gt;0,Budżet_szczegółowy!F31,"NIE"))</f>
      </c>
      <c r="G31" s="328">
        <f>IF(Budżet_szczegółowy!$B31="","",IF(Budżet_szczegółowy!G31&gt;0,Budżet_szczegółowy!G31,"NIE"))</f>
      </c>
      <c r="H31" s="328">
        <f>IF(Budżet_szczegółowy!$B31="","",IF(Budżet_szczegółowy!H31&gt;0,Budżet_szczegółowy!H31,"NIE"))</f>
      </c>
      <c r="I31" s="328">
        <f>IF(Budżet_szczegółowy!$B31="","",IF(Budżet_szczegółowy!I31&gt;0,Budżet_szczegółowy!I31,"NIE"))</f>
      </c>
      <c r="J31" s="328">
        <f>IF(Budżet_szczegółowy!$B31="","",IF(Budżet_szczegółowy!J31&gt;0,Budżet_szczegółowy!J31,"NIE"))</f>
      </c>
      <c r="K31" s="328">
        <f>IF(Budżet_szczegółowy!$B31="","",IF(Budżet_szczegółowy!K31&gt;0,Budżet_szczegółowy!K31,"NIE"))</f>
      </c>
      <c r="L31" s="328">
        <f>IF(Budżet_szczegółowy!$B31="","",IF(Budżet_szczegółowy!L31&gt;0,Budżet_szczegółowy!L31,"NIE"))</f>
      </c>
      <c r="M31" s="329">
        <f>Budżet_szczegółowy!P31</f>
        <v>0</v>
      </c>
      <c r="N31" s="330">
        <f>Budżet_szczegółowy!S31</f>
        <v>0</v>
      </c>
      <c r="O31" s="330">
        <f>Budżet_szczegółowy!V31</f>
        <v>0</v>
      </c>
      <c r="P31" s="331">
        <f t="shared" si="2"/>
        <v>0</v>
      </c>
      <c r="Q31" s="333">
        <f t="shared" si="0"/>
        <v>0</v>
      </c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</row>
    <row r="32" spans="1:34" s="178" customFormat="1" ht="33.75" customHeight="1">
      <c r="A32" s="325">
        <f>Budżet_szczegółowy!A32</f>
      </c>
      <c r="B32" s="326">
        <f>IF(Budżet_szczegółowy!B32&lt;&gt;"",Budżet_szczegółowy!B32,"")</f>
      </c>
      <c r="C32" s="327">
        <f>IF(B32="","",IF(Budżet_szczegółowy!C32&gt;0,Budżet_szczegółowy!C32,""))</f>
      </c>
      <c r="D32" s="328">
        <f>IF(Budżet_szczegółowy!$B32="","",IF(Budżet_szczegółowy!D32&gt;0,Budżet_szczegółowy!D32,"NIE"))</f>
      </c>
      <c r="E32" s="328">
        <f>IF(Budżet_szczegółowy!$B32="","",IF(Budżet_szczegółowy!E32&gt;0,Budżet_szczegółowy!E32,"NIE"))</f>
      </c>
      <c r="F32" s="328">
        <f>IF(Budżet_szczegółowy!$B32="","",IF(Budżet_szczegółowy!F32&gt;0,Budżet_szczegółowy!F32,"NIE"))</f>
      </c>
      <c r="G32" s="328">
        <f>IF(Budżet_szczegółowy!$B32="","",IF(Budżet_szczegółowy!G32&gt;0,Budżet_szczegółowy!G32,"NIE"))</f>
      </c>
      <c r="H32" s="328">
        <f>IF(Budżet_szczegółowy!$B32="","",IF(Budżet_szczegółowy!H32&gt;0,Budżet_szczegółowy!H32,"NIE"))</f>
      </c>
      <c r="I32" s="328">
        <f>IF(Budżet_szczegółowy!$B32="","",IF(Budżet_szczegółowy!I32&gt;0,Budżet_szczegółowy!I32,"NIE"))</f>
      </c>
      <c r="J32" s="328">
        <f>IF(Budżet_szczegółowy!$B32="","",IF(Budżet_szczegółowy!J32&gt;0,Budżet_szczegółowy!J32,"NIE"))</f>
      </c>
      <c r="K32" s="328">
        <f>IF(Budżet_szczegółowy!$B32="","",IF(Budżet_szczegółowy!K32&gt;0,Budżet_szczegółowy!K32,"NIE"))</f>
      </c>
      <c r="L32" s="328">
        <f>IF(Budżet_szczegółowy!$B32="","",IF(Budżet_szczegółowy!L32&gt;0,Budżet_szczegółowy!L32,"NIE"))</f>
      </c>
      <c r="M32" s="329">
        <f>Budżet_szczegółowy!P32</f>
        <v>0</v>
      </c>
      <c r="N32" s="330">
        <f>Budżet_szczegółowy!S32</f>
        <v>0</v>
      </c>
      <c r="O32" s="330">
        <f>Budżet_szczegółowy!V32</f>
        <v>0</v>
      </c>
      <c r="P32" s="331">
        <f t="shared" si="2"/>
        <v>0</v>
      </c>
      <c r="Q32" s="333">
        <f t="shared" si="0"/>
        <v>0</v>
      </c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</row>
    <row r="33" spans="1:34" s="178" customFormat="1" ht="33.75" customHeight="1">
      <c r="A33" s="325">
        <f>Budżet_szczegółowy!A33</f>
      </c>
      <c r="B33" s="326">
        <f>IF(Budżet_szczegółowy!B33&lt;&gt;"",Budżet_szczegółowy!B33,"")</f>
      </c>
      <c r="C33" s="327">
        <f>IF(B33="","",IF(Budżet_szczegółowy!C33&gt;0,Budżet_szczegółowy!C33,""))</f>
      </c>
      <c r="D33" s="328">
        <f>IF(Budżet_szczegółowy!$B33="","",IF(Budżet_szczegółowy!D33&gt;0,Budżet_szczegółowy!D33,"NIE"))</f>
      </c>
      <c r="E33" s="328">
        <f>IF(Budżet_szczegółowy!$B33="","",IF(Budżet_szczegółowy!E33&gt;0,Budżet_szczegółowy!E33,"NIE"))</f>
      </c>
      <c r="F33" s="328">
        <f>IF(Budżet_szczegółowy!$B33="","",IF(Budżet_szczegółowy!F33&gt;0,Budżet_szczegółowy!F33,"NIE"))</f>
      </c>
      <c r="G33" s="328">
        <f>IF(Budżet_szczegółowy!$B33="","",IF(Budżet_szczegółowy!G33&gt;0,Budżet_szczegółowy!G33,"NIE"))</f>
      </c>
      <c r="H33" s="328">
        <f>IF(Budżet_szczegółowy!$B33="","",IF(Budżet_szczegółowy!H33&gt;0,Budżet_szczegółowy!H33,"NIE"))</f>
      </c>
      <c r="I33" s="328">
        <f>IF(Budżet_szczegółowy!$B33="","",IF(Budżet_szczegółowy!I33&gt;0,Budżet_szczegółowy!I33,"NIE"))</f>
      </c>
      <c r="J33" s="328">
        <f>IF(Budżet_szczegółowy!$B33="","",IF(Budżet_szczegółowy!J33&gt;0,Budżet_szczegółowy!J33,"NIE"))</f>
      </c>
      <c r="K33" s="328">
        <f>IF(Budżet_szczegółowy!$B33="","",IF(Budżet_szczegółowy!K33&gt;0,Budżet_szczegółowy!K33,"NIE"))</f>
      </c>
      <c r="L33" s="328">
        <f>IF(Budżet_szczegółowy!$B33="","",IF(Budżet_szczegółowy!L33&gt;0,Budżet_szczegółowy!L33,"NIE"))</f>
      </c>
      <c r="M33" s="329">
        <f>Budżet_szczegółowy!P33</f>
        <v>0</v>
      </c>
      <c r="N33" s="330">
        <f>Budżet_szczegółowy!S33</f>
        <v>0</v>
      </c>
      <c r="O33" s="330">
        <f>Budżet_szczegółowy!V33</f>
        <v>0</v>
      </c>
      <c r="P33" s="331">
        <f t="shared" si="2"/>
        <v>0</v>
      </c>
      <c r="Q33" s="333">
        <f t="shared" si="0"/>
        <v>0</v>
      </c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</row>
    <row r="34" spans="1:34" s="178" customFormat="1" ht="33.75" customHeight="1">
      <c r="A34" s="325">
        <f>Budżet_szczegółowy!A34</f>
      </c>
      <c r="B34" s="326">
        <f>IF(Budżet_szczegółowy!B34&lt;&gt;"",Budżet_szczegółowy!B34,"")</f>
      </c>
      <c r="C34" s="327">
        <f>IF(B34="","",IF(Budżet_szczegółowy!C34&gt;0,Budżet_szczegółowy!C34,""))</f>
      </c>
      <c r="D34" s="328">
        <f>IF(Budżet_szczegółowy!$B34="","",IF(Budżet_szczegółowy!D34&gt;0,Budżet_szczegółowy!D34,"NIE"))</f>
      </c>
      <c r="E34" s="328">
        <f>IF(Budżet_szczegółowy!$B34="","",IF(Budżet_szczegółowy!E34&gt;0,Budżet_szczegółowy!E34,"NIE"))</f>
      </c>
      <c r="F34" s="328">
        <f>IF(Budżet_szczegółowy!$B34="","",IF(Budżet_szczegółowy!F34&gt;0,Budżet_szczegółowy!F34,"NIE"))</f>
      </c>
      <c r="G34" s="328">
        <f>IF(Budżet_szczegółowy!$B34="","",IF(Budżet_szczegółowy!G34&gt;0,Budżet_szczegółowy!G34,"NIE"))</f>
      </c>
      <c r="H34" s="328">
        <f>IF(Budżet_szczegółowy!$B34="","",IF(Budżet_szczegółowy!H34&gt;0,Budżet_szczegółowy!H34,"NIE"))</f>
      </c>
      <c r="I34" s="328">
        <f>IF(Budżet_szczegółowy!$B34="","",IF(Budżet_szczegółowy!I34&gt;0,Budżet_szczegółowy!I34,"NIE"))</f>
      </c>
      <c r="J34" s="328">
        <f>IF(Budżet_szczegółowy!$B34="","",IF(Budżet_szczegółowy!J34&gt;0,Budżet_szczegółowy!J34,"NIE"))</f>
      </c>
      <c r="K34" s="328">
        <f>IF(Budżet_szczegółowy!$B34="","",IF(Budżet_szczegółowy!K34&gt;0,Budżet_szczegółowy!K34,"NIE"))</f>
      </c>
      <c r="L34" s="328">
        <f>IF(Budżet_szczegółowy!$B34="","",IF(Budżet_szczegółowy!L34&gt;0,Budżet_szczegółowy!L34,"NIE"))</f>
      </c>
      <c r="M34" s="329">
        <f>Budżet_szczegółowy!P34</f>
        <v>0</v>
      </c>
      <c r="N34" s="330">
        <f>Budżet_szczegółowy!S34</f>
        <v>0</v>
      </c>
      <c r="O34" s="330">
        <f>Budżet_szczegółowy!V34</f>
        <v>0</v>
      </c>
      <c r="P34" s="331">
        <f t="shared" si="2"/>
        <v>0</v>
      </c>
      <c r="Q34" s="333">
        <f t="shared" si="0"/>
        <v>0</v>
      </c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</row>
    <row r="35" spans="1:34" s="178" customFormat="1" ht="33.75" customHeight="1">
      <c r="A35" s="325">
        <f>Budżet_szczegółowy!A35</f>
      </c>
      <c r="B35" s="326">
        <f>IF(Budżet_szczegółowy!B35&lt;&gt;"",Budżet_szczegółowy!B35,"")</f>
      </c>
      <c r="C35" s="327">
        <f>IF(B35="","",IF(Budżet_szczegółowy!C35&gt;0,Budżet_szczegółowy!C35,""))</f>
      </c>
      <c r="D35" s="328">
        <f>IF(Budżet_szczegółowy!$B35="","",IF(Budżet_szczegółowy!D35&gt;0,Budżet_szczegółowy!D35,"NIE"))</f>
      </c>
      <c r="E35" s="328">
        <f>IF(Budżet_szczegółowy!$B35="","",IF(Budżet_szczegółowy!E35&gt;0,Budżet_szczegółowy!E35,"NIE"))</f>
      </c>
      <c r="F35" s="328">
        <f>IF(Budżet_szczegółowy!$B35="","",IF(Budżet_szczegółowy!F35&gt;0,Budżet_szczegółowy!F35,"NIE"))</f>
      </c>
      <c r="G35" s="328">
        <f>IF(Budżet_szczegółowy!$B35="","",IF(Budżet_szczegółowy!G35&gt;0,Budżet_szczegółowy!G35,"NIE"))</f>
      </c>
      <c r="H35" s="328">
        <f>IF(Budżet_szczegółowy!$B35="","",IF(Budżet_szczegółowy!H35&gt;0,Budżet_szczegółowy!H35,"NIE"))</f>
      </c>
      <c r="I35" s="328">
        <f>IF(Budżet_szczegółowy!$B35="","",IF(Budżet_szczegółowy!I35&gt;0,Budżet_szczegółowy!I35,"NIE"))</f>
      </c>
      <c r="J35" s="328">
        <f>IF(Budżet_szczegółowy!$B35="","",IF(Budżet_szczegółowy!J35&gt;0,Budżet_szczegółowy!J35,"NIE"))</f>
      </c>
      <c r="K35" s="328">
        <f>IF(Budżet_szczegółowy!$B35="","",IF(Budżet_szczegółowy!K35&gt;0,Budżet_szczegółowy!K35,"NIE"))</f>
      </c>
      <c r="L35" s="328">
        <f>IF(Budżet_szczegółowy!$B35="","",IF(Budżet_szczegółowy!L35&gt;0,Budżet_szczegółowy!L35,"NIE"))</f>
      </c>
      <c r="M35" s="329">
        <f>Budżet_szczegółowy!P35</f>
        <v>0</v>
      </c>
      <c r="N35" s="330">
        <f>Budżet_szczegółowy!S35</f>
        <v>0</v>
      </c>
      <c r="O35" s="330">
        <f>Budżet_szczegółowy!V35</f>
        <v>0</v>
      </c>
      <c r="P35" s="331">
        <f t="shared" si="2"/>
        <v>0</v>
      </c>
      <c r="Q35" s="333">
        <f t="shared" si="0"/>
        <v>0</v>
      </c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</row>
    <row r="36" spans="1:34" s="178" customFormat="1" ht="33.75" customHeight="1">
      <c r="A36" s="325">
        <f>Budżet_szczegółowy!A36</f>
      </c>
      <c r="B36" s="326">
        <f>IF(Budżet_szczegółowy!B36&lt;&gt;"",Budżet_szczegółowy!B36,"")</f>
      </c>
      <c r="C36" s="327">
        <f>IF(B36="","",IF(Budżet_szczegółowy!C36&gt;0,Budżet_szczegółowy!C36,""))</f>
      </c>
      <c r="D36" s="328">
        <f>IF(Budżet_szczegółowy!$B36="","",IF(Budżet_szczegółowy!D36&gt;0,Budżet_szczegółowy!D36,"NIE"))</f>
      </c>
      <c r="E36" s="328">
        <f>IF(Budżet_szczegółowy!$B36="","",IF(Budżet_szczegółowy!E36&gt;0,Budżet_szczegółowy!E36,"NIE"))</f>
      </c>
      <c r="F36" s="328">
        <f>IF(Budżet_szczegółowy!$B36="","",IF(Budżet_szczegółowy!F36&gt;0,Budżet_szczegółowy!F36,"NIE"))</f>
      </c>
      <c r="G36" s="328">
        <f>IF(Budżet_szczegółowy!$B36="","",IF(Budżet_szczegółowy!G36&gt;0,Budżet_szczegółowy!G36,"NIE"))</f>
      </c>
      <c r="H36" s="328">
        <f>IF(Budżet_szczegółowy!$B36="","",IF(Budżet_szczegółowy!H36&gt;0,Budżet_szczegółowy!H36,"NIE"))</f>
      </c>
      <c r="I36" s="328">
        <f>IF(Budżet_szczegółowy!$B36="","",IF(Budżet_szczegółowy!I36&gt;0,Budżet_szczegółowy!I36,"NIE"))</f>
      </c>
      <c r="J36" s="328">
        <f>IF(Budżet_szczegółowy!$B36="","",IF(Budżet_szczegółowy!J36&gt;0,Budżet_szczegółowy!J36,"NIE"))</f>
      </c>
      <c r="K36" s="328">
        <f>IF(Budżet_szczegółowy!$B36="","",IF(Budżet_szczegółowy!K36&gt;0,Budżet_szczegółowy!K36,"NIE"))</f>
      </c>
      <c r="L36" s="328">
        <f>IF(Budżet_szczegółowy!$B36="","",IF(Budżet_szczegółowy!L36&gt;0,Budżet_szczegółowy!L36,"NIE"))</f>
      </c>
      <c r="M36" s="329">
        <f>Budżet_szczegółowy!P36</f>
        <v>0</v>
      </c>
      <c r="N36" s="330">
        <f>Budżet_szczegółowy!S36</f>
        <v>0</v>
      </c>
      <c r="O36" s="330">
        <f>Budżet_szczegółowy!V36</f>
        <v>0</v>
      </c>
      <c r="P36" s="331">
        <f t="shared" si="2"/>
        <v>0</v>
      </c>
      <c r="Q36" s="333">
        <f t="shared" si="0"/>
        <v>0</v>
      </c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</row>
    <row r="37" spans="1:34" s="178" customFormat="1" ht="33.75" customHeight="1">
      <c r="A37" s="325">
        <f>Budżet_szczegółowy!A37</f>
      </c>
      <c r="B37" s="326">
        <f>IF(Budżet_szczegółowy!B37&lt;&gt;"",Budżet_szczegółowy!B37,"")</f>
      </c>
      <c r="C37" s="327">
        <f>IF(B37="","",IF(Budżet_szczegółowy!C37&gt;0,Budżet_szczegółowy!C37,""))</f>
      </c>
      <c r="D37" s="328">
        <f>IF(Budżet_szczegółowy!$B37="","",IF(Budżet_szczegółowy!D37&gt;0,Budżet_szczegółowy!D37,"NIE"))</f>
      </c>
      <c r="E37" s="328">
        <f>IF(Budżet_szczegółowy!$B37="","",IF(Budżet_szczegółowy!E37&gt;0,Budżet_szczegółowy!E37,"NIE"))</f>
      </c>
      <c r="F37" s="328">
        <f>IF(Budżet_szczegółowy!$B37="","",IF(Budżet_szczegółowy!F37&gt;0,Budżet_szczegółowy!F37,"NIE"))</f>
      </c>
      <c r="G37" s="328">
        <f>IF(Budżet_szczegółowy!$B37="","",IF(Budżet_szczegółowy!G37&gt;0,Budżet_szczegółowy!G37,"NIE"))</f>
      </c>
      <c r="H37" s="328">
        <f>IF(Budżet_szczegółowy!$B37="","",IF(Budżet_szczegółowy!H37&gt;0,Budżet_szczegółowy!H37,"NIE"))</f>
      </c>
      <c r="I37" s="328">
        <f>IF(Budżet_szczegółowy!$B37="","",IF(Budżet_szczegółowy!I37&gt;0,Budżet_szczegółowy!I37,"NIE"))</f>
      </c>
      <c r="J37" s="328">
        <f>IF(Budżet_szczegółowy!$B37="","",IF(Budżet_szczegółowy!J37&gt;0,Budżet_szczegółowy!J37,"NIE"))</f>
      </c>
      <c r="K37" s="328">
        <f>IF(Budżet_szczegółowy!$B37="","",IF(Budżet_szczegółowy!K37&gt;0,Budżet_szczegółowy!K37,"NIE"))</f>
      </c>
      <c r="L37" s="328">
        <f>IF(Budżet_szczegółowy!$B37="","",IF(Budżet_szczegółowy!L37&gt;0,Budżet_szczegółowy!L37,"NIE"))</f>
      </c>
      <c r="M37" s="329">
        <f>Budżet_szczegółowy!P37</f>
        <v>0</v>
      </c>
      <c r="N37" s="330">
        <f>Budżet_szczegółowy!S37</f>
        <v>0</v>
      </c>
      <c r="O37" s="330">
        <f>Budżet_szczegółowy!V37</f>
        <v>0</v>
      </c>
      <c r="P37" s="331">
        <f t="shared" si="2"/>
        <v>0</v>
      </c>
      <c r="Q37" s="333">
        <f t="shared" si="0"/>
        <v>0</v>
      </c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</row>
    <row r="38" spans="1:34" s="178" customFormat="1" ht="33.75" customHeight="1" thickBot="1">
      <c r="A38" s="325">
        <f>Budżet_szczegółowy!A38</f>
      </c>
      <c r="B38" s="326">
        <f>IF(Budżet_szczegółowy!B38&lt;&gt;"",Budżet_szczegółowy!B38,"")</f>
      </c>
      <c r="C38" s="327">
        <f>IF(B38="","",IF(Budżet_szczegółowy!C38&gt;0,Budżet_szczegółowy!C38,""))</f>
      </c>
      <c r="D38" s="328">
        <f>IF(Budżet_szczegółowy!$B38="","",IF(Budżet_szczegółowy!D38&gt;0,Budżet_szczegółowy!D38,"NIE"))</f>
      </c>
      <c r="E38" s="328">
        <f>IF(Budżet_szczegółowy!$B38="","",IF(Budżet_szczegółowy!E38&gt;0,Budżet_szczegółowy!E38,"NIE"))</f>
      </c>
      <c r="F38" s="328">
        <f>IF(Budżet_szczegółowy!$B38="","",IF(Budżet_szczegółowy!F38&gt;0,Budżet_szczegółowy!F38,"NIE"))</f>
      </c>
      <c r="G38" s="328">
        <f>IF(Budżet_szczegółowy!$B38="","",IF(Budżet_szczegółowy!G38&gt;0,Budżet_szczegółowy!G38,"NIE"))</f>
      </c>
      <c r="H38" s="328">
        <f>IF(Budżet_szczegółowy!$B38="","",IF(Budżet_szczegółowy!H38&gt;0,Budżet_szczegółowy!H38,"NIE"))</f>
      </c>
      <c r="I38" s="328">
        <f>IF(Budżet_szczegółowy!$B38="","",IF(Budżet_szczegółowy!I38&gt;0,Budżet_szczegółowy!I38,"NIE"))</f>
      </c>
      <c r="J38" s="328">
        <f>IF(Budżet_szczegółowy!$B38="","",IF(Budżet_szczegółowy!J38&gt;0,Budżet_szczegółowy!J38,"NIE"))</f>
      </c>
      <c r="K38" s="328">
        <f>IF(Budżet_szczegółowy!$B38="","",IF(Budżet_szczegółowy!K38&gt;0,Budżet_szczegółowy!K38,"NIE"))</f>
      </c>
      <c r="L38" s="328">
        <f>IF(Budżet_szczegółowy!$B38="","",IF(Budżet_szczegółowy!L38&gt;0,Budżet_szczegółowy!L38,"NIE"))</f>
      </c>
      <c r="M38" s="329">
        <f>Budżet_szczegółowy!P38</f>
        <v>0</v>
      </c>
      <c r="N38" s="330">
        <f>Budżet_szczegółowy!S38</f>
        <v>0</v>
      </c>
      <c r="O38" s="330">
        <f>Budżet_szczegółowy!V38</f>
        <v>0</v>
      </c>
      <c r="P38" s="331">
        <f t="shared" si="2"/>
        <v>0</v>
      </c>
      <c r="Q38" s="333">
        <f t="shared" si="0"/>
        <v>0</v>
      </c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</row>
    <row r="39" spans="1:34" s="178" customFormat="1" ht="33.75" customHeight="1" thickBot="1">
      <c r="A39" s="335"/>
      <c r="B39" s="892" t="str">
        <f>Budżet_ogółem!B8</f>
        <v>Zadanie 3 - </v>
      </c>
      <c r="C39" s="892"/>
      <c r="D39" s="892"/>
      <c r="E39" s="892"/>
      <c r="F39" s="892"/>
      <c r="G39" s="892"/>
      <c r="H39" s="892"/>
      <c r="I39" s="892"/>
      <c r="J39" s="892"/>
      <c r="K39" s="892"/>
      <c r="L39" s="893"/>
      <c r="M39" s="336">
        <f>SUM(M40:M54)</f>
        <v>0</v>
      </c>
      <c r="N39" s="337">
        <f>SUM(N40:N54)</f>
        <v>0</v>
      </c>
      <c r="O39" s="337">
        <f>SUM(O40:O54)</f>
        <v>0</v>
      </c>
      <c r="P39" s="324">
        <f>SUM(M39:O39)</f>
        <v>0</v>
      </c>
      <c r="Q39" s="324">
        <f t="shared" si="0"/>
        <v>0</v>
      </c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</row>
    <row r="40" spans="1:34" s="178" customFormat="1" ht="33.75" customHeight="1">
      <c r="A40" s="325">
        <f>Budżet_szczegółowy!A40</f>
      </c>
      <c r="B40" s="326">
        <f>IF(Budżet_szczegółowy!B40&lt;&gt;"",Budżet_szczegółowy!B40,"")</f>
      </c>
      <c r="C40" s="327">
        <f>IF(B40="","",IF(Budżet_szczegółowy!C40&gt;0,Budżet_szczegółowy!C40,""))</f>
      </c>
      <c r="D40" s="328">
        <f>IF(Budżet_szczegółowy!$B40="","",IF(Budżet_szczegółowy!D40&gt;0,Budżet_szczegółowy!D40,"NIE"))</f>
      </c>
      <c r="E40" s="328">
        <f>IF(Budżet_szczegółowy!$B40="","",IF(Budżet_szczegółowy!E40&gt;0,Budżet_szczegółowy!E40,"NIE"))</f>
      </c>
      <c r="F40" s="328">
        <f>IF(Budżet_szczegółowy!$B40="","",IF(Budżet_szczegółowy!F40&gt;0,Budżet_szczegółowy!F40,"NIE"))</f>
      </c>
      <c r="G40" s="328">
        <f>IF(Budżet_szczegółowy!$B40="","",IF(Budżet_szczegółowy!G40&gt;0,Budżet_szczegółowy!G40,"NIE"))</f>
      </c>
      <c r="H40" s="328">
        <f>IF(Budżet_szczegółowy!$B40="","",IF(Budżet_szczegółowy!H40&gt;0,Budżet_szczegółowy!H40,"NIE"))</f>
      </c>
      <c r="I40" s="328">
        <f>IF(Budżet_szczegółowy!$B40="","",IF(Budżet_szczegółowy!I40&gt;0,Budżet_szczegółowy!I40,"NIE"))</f>
      </c>
      <c r="J40" s="328">
        <f>IF(Budżet_szczegółowy!$B40="","",IF(Budżet_szczegółowy!J40&gt;0,Budżet_szczegółowy!J40,"NIE"))</f>
      </c>
      <c r="K40" s="328">
        <f>IF(Budżet_szczegółowy!$B40="","",IF(Budżet_szczegółowy!K40&gt;0,Budżet_szczegółowy!K40,"NIE"))</f>
      </c>
      <c r="L40" s="328">
        <f>IF(Budżet_szczegółowy!$B40="","",IF(Budżet_szczegółowy!L40&gt;0,Budżet_szczegółowy!L40,"NIE"))</f>
      </c>
      <c r="M40" s="329">
        <f>Budżet_szczegółowy!P40</f>
        <v>0</v>
      </c>
      <c r="N40" s="330">
        <f>Budżet_szczegółowy!S40</f>
        <v>0</v>
      </c>
      <c r="O40" s="330">
        <f>Budżet_szczegółowy!V40</f>
        <v>0</v>
      </c>
      <c r="P40" s="331">
        <f>SUM(M40+N40+O40)</f>
        <v>0</v>
      </c>
      <c r="Q40" s="333">
        <f t="shared" si="0"/>
        <v>0</v>
      </c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</row>
    <row r="41" spans="1:34" s="178" customFormat="1" ht="33.75" customHeight="1">
      <c r="A41" s="325">
        <f>Budżet_szczegółowy!A41</f>
      </c>
      <c r="B41" s="326">
        <f>IF(Budżet_szczegółowy!B41&lt;&gt;"",Budżet_szczegółowy!B41,"")</f>
      </c>
      <c r="C41" s="327">
        <f>IF(B41="","",IF(Budżet_szczegółowy!C41&gt;0,Budżet_szczegółowy!C41,""))</f>
      </c>
      <c r="D41" s="328">
        <f>IF(Budżet_szczegółowy!$B41="","",IF(Budżet_szczegółowy!D41&gt;0,Budżet_szczegółowy!D41,"NIE"))</f>
      </c>
      <c r="E41" s="328">
        <f>IF(Budżet_szczegółowy!$B41="","",IF(Budżet_szczegółowy!E41&gt;0,Budżet_szczegółowy!E41,"NIE"))</f>
      </c>
      <c r="F41" s="328">
        <f>IF(Budżet_szczegółowy!$B41="","",IF(Budżet_szczegółowy!F41&gt;0,Budżet_szczegółowy!F41,"NIE"))</f>
      </c>
      <c r="G41" s="328">
        <f>IF(Budżet_szczegółowy!$B41="","",IF(Budżet_szczegółowy!G41&gt;0,Budżet_szczegółowy!G41,"NIE"))</f>
      </c>
      <c r="H41" s="328">
        <f>IF(Budżet_szczegółowy!$B41="","",IF(Budżet_szczegółowy!H41&gt;0,Budżet_szczegółowy!H41,"NIE"))</f>
      </c>
      <c r="I41" s="328">
        <f>IF(Budżet_szczegółowy!$B41="","",IF(Budżet_szczegółowy!I41&gt;0,Budżet_szczegółowy!I41,"NIE"))</f>
      </c>
      <c r="J41" s="328">
        <f>IF(Budżet_szczegółowy!$B41="","",IF(Budżet_szczegółowy!J41&gt;0,Budżet_szczegółowy!J41,"NIE"))</f>
      </c>
      <c r="K41" s="328">
        <f>IF(Budżet_szczegółowy!$B41="","",IF(Budżet_szczegółowy!K41&gt;0,Budżet_szczegółowy!K41,"NIE"))</f>
      </c>
      <c r="L41" s="328">
        <f>IF(Budżet_szczegółowy!$B41="","",IF(Budżet_szczegółowy!L41&gt;0,Budżet_szczegółowy!L41,"NIE"))</f>
      </c>
      <c r="M41" s="329">
        <f>Budżet_szczegółowy!P41</f>
        <v>0</v>
      </c>
      <c r="N41" s="330">
        <f>Budżet_szczegółowy!S41</f>
        <v>0</v>
      </c>
      <c r="O41" s="330">
        <f>Budżet_szczegółowy!V41</f>
        <v>0</v>
      </c>
      <c r="P41" s="331">
        <f aca="true" t="shared" si="3" ref="P41:P54">SUM(M41+N41+O41)</f>
        <v>0</v>
      </c>
      <c r="Q41" s="333">
        <f t="shared" si="0"/>
        <v>0</v>
      </c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</row>
    <row r="42" spans="1:34" s="178" customFormat="1" ht="33.75" customHeight="1">
      <c r="A42" s="325">
        <f>Budżet_szczegółowy!A42</f>
      </c>
      <c r="B42" s="326">
        <f>IF(Budżet_szczegółowy!B42&lt;&gt;"",Budżet_szczegółowy!B42,"")</f>
      </c>
      <c r="C42" s="327">
        <f>IF(B42="","",IF(Budżet_szczegółowy!C42&gt;0,Budżet_szczegółowy!C42,""))</f>
      </c>
      <c r="D42" s="328">
        <f>IF(Budżet_szczegółowy!$B42="","",IF(Budżet_szczegółowy!D42&gt;0,Budżet_szczegółowy!D42,"NIE"))</f>
      </c>
      <c r="E42" s="328">
        <f>IF(Budżet_szczegółowy!$B42="","",IF(Budżet_szczegółowy!E42&gt;0,Budżet_szczegółowy!E42,"NIE"))</f>
      </c>
      <c r="F42" s="328">
        <f>IF(Budżet_szczegółowy!$B42="","",IF(Budżet_szczegółowy!F42&gt;0,Budżet_szczegółowy!F42,"NIE"))</f>
      </c>
      <c r="G42" s="328">
        <f>IF(Budżet_szczegółowy!$B42="","",IF(Budżet_szczegółowy!G42&gt;0,Budżet_szczegółowy!G42,"NIE"))</f>
      </c>
      <c r="H42" s="328">
        <f>IF(Budżet_szczegółowy!$B42="","",IF(Budżet_szczegółowy!H42&gt;0,Budżet_szczegółowy!H42,"NIE"))</f>
      </c>
      <c r="I42" s="328">
        <f>IF(Budżet_szczegółowy!$B42="","",IF(Budżet_szczegółowy!I42&gt;0,Budżet_szczegółowy!I42,"NIE"))</f>
      </c>
      <c r="J42" s="328">
        <f>IF(Budżet_szczegółowy!$B42="","",IF(Budżet_szczegółowy!J42&gt;0,Budżet_szczegółowy!J42,"NIE"))</f>
      </c>
      <c r="K42" s="328">
        <f>IF(Budżet_szczegółowy!$B42="","",IF(Budżet_szczegółowy!K42&gt;0,Budżet_szczegółowy!K42,"NIE"))</f>
      </c>
      <c r="L42" s="328">
        <f>IF(Budżet_szczegółowy!$B42="","",IF(Budżet_szczegółowy!L42&gt;0,Budżet_szczegółowy!L42,"NIE"))</f>
      </c>
      <c r="M42" s="329">
        <f>Budżet_szczegółowy!P42</f>
        <v>0</v>
      </c>
      <c r="N42" s="330">
        <f>Budżet_szczegółowy!S42</f>
        <v>0</v>
      </c>
      <c r="O42" s="330">
        <f>Budżet_szczegółowy!V42</f>
        <v>0</v>
      </c>
      <c r="P42" s="331">
        <f t="shared" si="3"/>
        <v>0</v>
      </c>
      <c r="Q42" s="333">
        <f t="shared" si="0"/>
        <v>0</v>
      </c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</row>
    <row r="43" spans="1:34" s="178" customFormat="1" ht="33.75" customHeight="1">
      <c r="A43" s="325">
        <f>Budżet_szczegółowy!A43</f>
      </c>
      <c r="B43" s="326">
        <f>IF(Budżet_szczegółowy!B43&lt;&gt;"",Budżet_szczegółowy!B43,"")</f>
      </c>
      <c r="C43" s="327">
        <f>IF(B43="","",IF(Budżet_szczegółowy!C43&gt;0,Budżet_szczegółowy!C43,""))</f>
      </c>
      <c r="D43" s="328">
        <f>IF(Budżet_szczegółowy!$B43="","",IF(Budżet_szczegółowy!D43&gt;0,Budżet_szczegółowy!D43,"NIE"))</f>
      </c>
      <c r="E43" s="328">
        <f>IF(Budżet_szczegółowy!$B43="","",IF(Budżet_szczegółowy!E43&gt;0,Budżet_szczegółowy!E43,"NIE"))</f>
      </c>
      <c r="F43" s="328">
        <f>IF(Budżet_szczegółowy!$B43="","",IF(Budżet_szczegółowy!F43&gt;0,Budżet_szczegółowy!F43,"NIE"))</f>
      </c>
      <c r="G43" s="328">
        <f>IF(Budżet_szczegółowy!$B43="","",IF(Budżet_szczegółowy!G43&gt;0,Budżet_szczegółowy!G43,"NIE"))</f>
      </c>
      <c r="H43" s="328">
        <f>IF(Budżet_szczegółowy!$B43="","",IF(Budżet_szczegółowy!H43&gt;0,Budżet_szczegółowy!H43,"NIE"))</f>
      </c>
      <c r="I43" s="328">
        <f>IF(Budżet_szczegółowy!$B43="","",IF(Budżet_szczegółowy!I43&gt;0,Budżet_szczegółowy!I43,"NIE"))</f>
      </c>
      <c r="J43" s="328">
        <f>IF(Budżet_szczegółowy!$B43="","",IF(Budżet_szczegółowy!J43&gt;0,Budżet_szczegółowy!J43,"NIE"))</f>
      </c>
      <c r="K43" s="328">
        <f>IF(Budżet_szczegółowy!$B43="","",IF(Budżet_szczegółowy!K43&gt;0,Budżet_szczegółowy!K43,"NIE"))</f>
      </c>
      <c r="L43" s="328">
        <f>IF(Budżet_szczegółowy!$B43="","",IF(Budżet_szczegółowy!L43&gt;0,Budżet_szczegółowy!L43,"NIE"))</f>
      </c>
      <c r="M43" s="329">
        <f>Budżet_szczegółowy!P43</f>
        <v>0</v>
      </c>
      <c r="N43" s="330">
        <f>Budżet_szczegółowy!S43</f>
        <v>0</v>
      </c>
      <c r="O43" s="330">
        <f>Budżet_szczegółowy!V43</f>
        <v>0</v>
      </c>
      <c r="P43" s="331">
        <f t="shared" si="3"/>
        <v>0</v>
      </c>
      <c r="Q43" s="333">
        <f t="shared" si="0"/>
        <v>0</v>
      </c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</row>
    <row r="44" spans="1:34" s="178" customFormat="1" ht="33.75" customHeight="1">
      <c r="A44" s="325">
        <f>Budżet_szczegółowy!A44</f>
      </c>
      <c r="B44" s="326">
        <f>IF(Budżet_szczegółowy!B44&lt;&gt;"",Budżet_szczegółowy!B44,"")</f>
      </c>
      <c r="C44" s="327">
        <f>IF(B44="","",IF(Budżet_szczegółowy!C44&gt;0,Budżet_szczegółowy!C44,""))</f>
      </c>
      <c r="D44" s="328">
        <f>IF(Budżet_szczegółowy!$B44="","",IF(Budżet_szczegółowy!D44&gt;0,Budżet_szczegółowy!D44,"NIE"))</f>
      </c>
      <c r="E44" s="328">
        <f>IF(Budżet_szczegółowy!$B44="","",IF(Budżet_szczegółowy!E44&gt;0,Budżet_szczegółowy!E44,"NIE"))</f>
      </c>
      <c r="F44" s="328">
        <f>IF(Budżet_szczegółowy!$B44="","",IF(Budżet_szczegółowy!F44&gt;0,Budżet_szczegółowy!F44,"NIE"))</f>
      </c>
      <c r="G44" s="328">
        <f>IF(Budżet_szczegółowy!$B44="","",IF(Budżet_szczegółowy!G44&gt;0,Budżet_szczegółowy!G44,"NIE"))</f>
      </c>
      <c r="H44" s="328">
        <f>IF(Budżet_szczegółowy!$B44="","",IF(Budżet_szczegółowy!H44&gt;0,Budżet_szczegółowy!H44,"NIE"))</f>
      </c>
      <c r="I44" s="328">
        <f>IF(Budżet_szczegółowy!$B44="","",IF(Budżet_szczegółowy!I44&gt;0,Budżet_szczegółowy!I44,"NIE"))</f>
      </c>
      <c r="J44" s="328">
        <f>IF(Budżet_szczegółowy!$B44="","",IF(Budżet_szczegółowy!J44&gt;0,Budżet_szczegółowy!J44,"NIE"))</f>
      </c>
      <c r="K44" s="328">
        <f>IF(Budżet_szczegółowy!$B44="","",IF(Budżet_szczegółowy!K44&gt;0,Budżet_szczegółowy!K44,"NIE"))</f>
      </c>
      <c r="L44" s="328">
        <f>IF(Budżet_szczegółowy!$B44="","",IF(Budżet_szczegółowy!L44&gt;0,Budżet_szczegółowy!L44,"NIE"))</f>
      </c>
      <c r="M44" s="329">
        <f>Budżet_szczegółowy!P44</f>
        <v>0</v>
      </c>
      <c r="N44" s="330">
        <f>Budżet_szczegółowy!S44</f>
        <v>0</v>
      </c>
      <c r="O44" s="330">
        <f>Budżet_szczegółowy!V44</f>
        <v>0</v>
      </c>
      <c r="P44" s="331">
        <f t="shared" si="3"/>
        <v>0</v>
      </c>
      <c r="Q44" s="333">
        <f t="shared" si="0"/>
        <v>0</v>
      </c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</row>
    <row r="45" spans="1:34" s="178" customFormat="1" ht="33.75" customHeight="1">
      <c r="A45" s="325">
        <f>Budżet_szczegółowy!A45</f>
      </c>
      <c r="B45" s="326">
        <f>IF(Budżet_szczegółowy!B45&lt;&gt;"",Budżet_szczegółowy!B45,"")</f>
      </c>
      <c r="C45" s="327">
        <f>IF(B45="","",IF(Budżet_szczegółowy!C45&gt;0,Budżet_szczegółowy!C45,""))</f>
      </c>
      <c r="D45" s="328">
        <f>IF(Budżet_szczegółowy!$B45="","",IF(Budżet_szczegółowy!D45&gt;0,Budżet_szczegółowy!D45,"NIE"))</f>
      </c>
      <c r="E45" s="328">
        <f>IF(Budżet_szczegółowy!$B45="","",IF(Budżet_szczegółowy!E45&gt;0,Budżet_szczegółowy!E45,"NIE"))</f>
      </c>
      <c r="F45" s="328">
        <f>IF(Budżet_szczegółowy!$B45="","",IF(Budżet_szczegółowy!F45&gt;0,Budżet_szczegółowy!F45,"NIE"))</f>
      </c>
      <c r="G45" s="328">
        <f>IF(Budżet_szczegółowy!$B45="","",IF(Budżet_szczegółowy!G45&gt;0,Budżet_szczegółowy!G45,"NIE"))</f>
      </c>
      <c r="H45" s="328">
        <f>IF(Budżet_szczegółowy!$B45="","",IF(Budżet_szczegółowy!H45&gt;0,Budżet_szczegółowy!H45,"NIE"))</f>
      </c>
      <c r="I45" s="328">
        <f>IF(Budżet_szczegółowy!$B45="","",IF(Budżet_szczegółowy!I45&gt;0,Budżet_szczegółowy!I45,"NIE"))</f>
      </c>
      <c r="J45" s="328">
        <f>IF(Budżet_szczegółowy!$B45="","",IF(Budżet_szczegółowy!J45&gt;0,Budżet_szczegółowy!J45,"NIE"))</f>
      </c>
      <c r="K45" s="328">
        <f>IF(Budżet_szczegółowy!$B45="","",IF(Budżet_szczegółowy!K45&gt;0,Budżet_szczegółowy!K45,"NIE"))</f>
      </c>
      <c r="L45" s="328">
        <f>IF(Budżet_szczegółowy!$B45="","",IF(Budżet_szczegółowy!L45&gt;0,Budżet_szczegółowy!L45,"NIE"))</f>
      </c>
      <c r="M45" s="329">
        <f>Budżet_szczegółowy!P45</f>
        <v>0</v>
      </c>
      <c r="N45" s="330">
        <f>Budżet_szczegółowy!S45</f>
        <v>0</v>
      </c>
      <c r="O45" s="330">
        <f>Budżet_szczegółowy!V45</f>
        <v>0</v>
      </c>
      <c r="P45" s="331">
        <f t="shared" si="3"/>
        <v>0</v>
      </c>
      <c r="Q45" s="333">
        <f t="shared" si="0"/>
        <v>0</v>
      </c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</row>
    <row r="46" spans="1:34" s="178" customFormat="1" ht="33.75" customHeight="1">
      <c r="A46" s="325">
        <f>Budżet_szczegółowy!A46</f>
      </c>
      <c r="B46" s="326">
        <f>IF(Budżet_szczegółowy!B46&lt;&gt;"",Budżet_szczegółowy!B46,"")</f>
      </c>
      <c r="C46" s="327">
        <f>IF(B46="","",IF(Budżet_szczegółowy!C46&gt;0,Budżet_szczegółowy!C46,""))</f>
      </c>
      <c r="D46" s="328">
        <f>IF(Budżet_szczegółowy!$B46="","",IF(Budżet_szczegółowy!D46&gt;0,Budżet_szczegółowy!D46,"NIE"))</f>
      </c>
      <c r="E46" s="328">
        <f>IF(Budżet_szczegółowy!$B46="","",IF(Budżet_szczegółowy!E46&gt;0,Budżet_szczegółowy!E46,"NIE"))</f>
      </c>
      <c r="F46" s="328">
        <f>IF(Budżet_szczegółowy!$B46="","",IF(Budżet_szczegółowy!F46&gt;0,Budżet_szczegółowy!F46,"NIE"))</f>
      </c>
      <c r="G46" s="328">
        <f>IF(Budżet_szczegółowy!$B46="","",IF(Budżet_szczegółowy!G46&gt;0,Budżet_szczegółowy!G46,"NIE"))</f>
      </c>
      <c r="H46" s="328">
        <f>IF(Budżet_szczegółowy!$B46="","",IF(Budżet_szczegółowy!H46&gt;0,Budżet_szczegółowy!H46,"NIE"))</f>
      </c>
      <c r="I46" s="328">
        <f>IF(Budżet_szczegółowy!$B46="","",IF(Budżet_szczegółowy!I46&gt;0,Budżet_szczegółowy!I46,"NIE"))</f>
      </c>
      <c r="J46" s="328">
        <f>IF(Budżet_szczegółowy!$B46="","",IF(Budżet_szczegółowy!J46&gt;0,Budżet_szczegółowy!J46,"NIE"))</f>
      </c>
      <c r="K46" s="328">
        <f>IF(Budżet_szczegółowy!$B46="","",IF(Budżet_szczegółowy!K46&gt;0,Budżet_szczegółowy!K46,"NIE"))</f>
      </c>
      <c r="L46" s="328">
        <f>IF(Budżet_szczegółowy!$B46="","",IF(Budżet_szczegółowy!L46&gt;0,Budżet_szczegółowy!L46,"NIE"))</f>
      </c>
      <c r="M46" s="329">
        <f>Budżet_szczegółowy!P46</f>
        <v>0</v>
      </c>
      <c r="N46" s="330">
        <f>Budżet_szczegółowy!S46</f>
        <v>0</v>
      </c>
      <c r="O46" s="330">
        <f>Budżet_szczegółowy!V46</f>
        <v>0</v>
      </c>
      <c r="P46" s="331">
        <f t="shared" si="3"/>
        <v>0</v>
      </c>
      <c r="Q46" s="333">
        <f t="shared" si="0"/>
        <v>0</v>
      </c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</row>
    <row r="47" spans="1:34" s="178" customFormat="1" ht="33.75" customHeight="1">
      <c r="A47" s="325">
        <f>Budżet_szczegółowy!A47</f>
      </c>
      <c r="B47" s="326">
        <f>IF(Budżet_szczegółowy!B47&lt;&gt;"",Budżet_szczegółowy!B47,"")</f>
      </c>
      <c r="C47" s="327">
        <f>IF(B47="","",IF(Budżet_szczegółowy!C47&gt;0,Budżet_szczegółowy!C47,""))</f>
      </c>
      <c r="D47" s="328">
        <f>IF(Budżet_szczegółowy!$B47="","",IF(Budżet_szczegółowy!D47&gt;0,Budżet_szczegółowy!D47,"NIE"))</f>
      </c>
      <c r="E47" s="328">
        <f>IF(Budżet_szczegółowy!$B47="","",IF(Budżet_szczegółowy!E47&gt;0,Budżet_szczegółowy!E47,"NIE"))</f>
      </c>
      <c r="F47" s="328">
        <f>IF(Budżet_szczegółowy!$B47="","",IF(Budżet_szczegółowy!F47&gt;0,Budżet_szczegółowy!F47,"NIE"))</f>
      </c>
      <c r="G47" s="328">
        <f>IF(Budżet_szczegółowy!$B47="","",IF(Budżet_szczegółowy!G47&gt;0,Budżet_szczegółowy!G47,"NIE"))</f>
      </c>
      <c r="H47" s="328">
        <f>IF(Budżet_szczegółowy!$B47="","",IF(Budżet_szczegółowy!H47&gt;0,Budżet_szczegółowy!H47,"NIE"))</f>
      </c>
      <c r="I47" s="328">
        <f>IF(Budżet_szczegółowy!$B47="","",IF(Budżet_szczegółowy!I47&gt;0,Budżet_szczegółowy!I47,"NIE"))</f>
      </c>
      <c r="J47" s="328">
        <f>IF(Budżet_szczegółowy!$B47="","",IF(Budżet_szczegółowy!J47&gt;0,Budżet_szczegółowy!J47,"NIE"))</f>
      </c>
      <c r="K47" s="328">
        <f>IF(Budżet_szczegółowy!$B47="","",IF(Budżet_szczegółowy!K47&gt;0,Budżet_szczegółowy!K47,"NIE"))</f>
      </c>
      <c r="L47" s="328">
        <f>IF(Budżet_szczegółowy!$B47="","",IF(Budżet_szczegółowy!L47&gt;0,Budżet_szczegółowy!L47,"NIE"))</f>
      </c>
      <c r="M47" s="329">
        <f>Budżet_szczegółowy!P47</f>
        <v>0</v>
      </c>
      <c r="N47" s="330">
        <f>Budżet_szczegółowy!S47</f>
        <v>0</v>
      </c>
      <c r="O47" s="330">
        <f>Budżet_szczegółowy!V47</f>
        <v>0</v>
      </c>
      <c r="P47" s="331">
        <f t="shared" si="3"/>
        <v>0</v>
      </c>
      <c r="Q47" s="333">
        <f t="shared" si="0"/>
        <v>0</v>
      </c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</row>
    <row r="48" spans="1:34" s="178" customFormat="1" ht="33.75" customHeight="1">
      <c r="A48" s="325">
        <f>Budżet_szczegółowy!A48</f>
      </c>
      <c r="B48" s="326">
        <f>IF(Budżet_szczegółowy!B48&lt;&gt;"",Budżet_szczegółowy!B48,"")</f>
      </c>
      <c r="C48" s="327">
        <f>IF(B48="","",IF(Budżet_szczegółowy!C48&gt;0,Budżet_szczegółowy!C48,""))</f>
      </c>
      <c r="D48" s="328">
        <f>IF(Budżet_szczegółowy!$B48="","",IF(Budżet_szczegółowy!D48&gt;0,Budżet_szczegółowy!D48,"NIE"))</f>
      </c>
      <c r="E48" s="328">
        <f>IF(Budżet_szczegółowy!$B48="","",IF(Budżet_szczegółowy!E48&gt;0,Budżet_szczegółowy!E48,"NIE"))</f>
      </c>
      <c r="F48" s="328">
        <f>IF(Budżet_szczegółowy!$B48="","",IF(Budżet_szczegółowy!F48&gt;0,Budżet_szczegółowy!F48,"NIE"))</f>
      </c>
      <c r="G48" s="328">
        <f>IF(Budżet_szczegółowy!$B48="","",IF(Budżet_szczegółowy!G48&gt;0,Budżet_szczegółowy!G48,"NIE"))</f>
      </c>
      <c r="H48" s="328">
        <f>IF(Budżet_szczegółowy!$B48="","",IF(Budżet_szczegółowy!H48&gt;0,Budżet_szczegółowy!H48,"NIE"))</f>
      </c>
      <c r="I48" s="328">
        <f>IF(Budżet_szczegółowy!$B48="","",IF(Budżet_szczegółowy!I48&gt;0,Budżet_szczegółowy!I48,"NIE"))</f>
      </c>
      <c r="J48" s="328">
        <f>IF(Budżet_szczegółowy!$B48="","",IF(Budżet_szczegółowy!J48&gt;0,Budżet_szczegółowy!J48,"NIE"))</f>
      </c>
      <c r="K48" s="328">
        <f>IF(Budżet_szczegółowy!$B48="","",IF(Budżet_szczegółowy!K48&gt;0,Budżet_szczegółowy!K48,"NIE"))</f>
      </c>
      <c r="L48" s="328">
        <f>IF(Budżet_szczegółowy!$B48="","",IF(Budżet_szczegółowy!L48&gt;0,Budżet_szczegółowy!L48,"NIE"))</f>
      </c>
      <c r="M48" s="329">
        <f>Budżet_szczegółowy!P48</f>
        <v>0</v>
      </c>
      <c r="N48" s="330">
        <f>Budżet_szczegółowy!S48</f>
        <v>0</v>
      </c>
      <c r="O48" s="330">
        <f>Budżet_szczegółowy!V48</f>
        <v>0</v>
      </c>
      <c r="P48" s="331">
        <f t="shared" si="3"/>
        <v>0</v>
      </c>
      <c r="Q48" s="333">
        <f t="shared" si="0"/>
        <v>0</v>
      </c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</row>
    <row r="49" spans="1:34" s="178" customFormat="1" ht="33.75" customHeight="1">
      <c r="A49" s="325">
        <f>Budżet_szczegółowy!A49</f>
      </c>
      <c r="B49" s="326">
        <f>IF(Budżet_szczegółowy!B49&lt;&gt;"",Budżet_szczegółowy!B49,"")</f>
      </c>
      <c r="C49" s="327">
        <f>IF(B49="","",IF(Budżet_szczegółowy!C49&gt;0,Budżet_szczegółowy!C49,""))</f>
      </c>
      <c r="D49" s="328">
        <f>IF(Budżet_szczegółowy!$B49="","",IF(Budżet_szczegółowy!D49&gt;0,Budżet_szczegółowy!D49,"NIE"))</f>
      </c>
      <c r="E49" s="328">
        <f>IF(Budżet_szczegółowy!$B49="","",IF(Budżet_szczegółowy!E49&gt;0,Budżet_szczegółowy!E49,"NIE"))</f>
      </c>
      <c r="F49" s="328">
        <f>IF(Budżet_szczegółowy!$B49="","",IF(Budżet_szczegółowy!F49&gt;0,Budżet_szczegółowy!F49,"NIE"))</f>
      </c>
      <c r="G49" s="328">
        <f>IF(Budżet_szczegółowy!$B49="","",IF(Budżet_szczegółowy!G49&gt;0,Budżet_szczegółowy!G49,"NIE"))</f>
      </c>
      <c r="H49" s="328">
        <f>IF(Budżet_szczegółowy!$B49="","",IF(Budżet_szczegółowy!H49&gt;0,Budżet_szczegółowy!H49,"NIE"))</f>
      </c>
      <c r="I49" s="328">
        <f>IF(Budżet_szczegółowy!$B49="","",IF(Budżet_szczegółowy!I49&gt;0,Budżet_szczegółowy!I49,"NIE"))</f>
      </c>
      <c r="J49" s="328">
        <f>IF(Budżet_szczegółowy!$B49="","",IF(Budżet_szczegółowy!J49&gt;0,Budżet_szczegółowy!J49,"NIE"))</f>
      </c>
      <c r="K49" s="328">
        <f>IF(Budżet_szczegółowy!$B49="","",IF(Budżet_szczegółowy!K49&gt;0,Budżet_szczegółowy!K49,"NIE"))</f>
      </c>
      <c r="L49" s="328">
        <f>IF(Budżet_szczegółowy!$B49="","",IF(Budżet_szczegółowy!L49&gt;0,Budżet_szczegółowy!L49,"NIE"))</f>
      </c>
      <c r="M49" s="329">
        <f>Budżet_szczegółowy!P49</f>
        <v>0</v>
      </c>
      <c r="N49" s="330">
        <f>Budżet_szczegółowy!S49</f>
        <v>0</v>
      </c>
      <c r="O49" s="330">
        <f>Budżet_szczegółowy!V49</f>
        <v>0</v>
      </c>
      <c r="P49" s="331">
        <f t="shared" si="3"/>
        <v>0</v>
      </c>
      <c r="Q49" s="333">
        <f t="shared" si="0"/>
        <v>0</v>
      </c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</row>
    <row r="50" spans="1:34" s="178" customFormat="1" ht="33.75" customHeight="1">
      <c r="A50" s="325">
        <f>Budżet_szczegółowy!A50</f>
      </c>
      <c r="B50" s="326">
        <f>IF(Budżet_szczegółowy!B50&lt;&gt;"",Budżet_szczegółowy!B50,"")</f>
      </c>
      <c r="C50" s="327">
        <f>IF(B50="","",IF(Budżet_szczegółowy!C50&gt;0,Budżet_szczegółowy!C50,""))</f>
      </c>
      <c r="D50" s="328">
        <f>IF(Budżet_szczegółowy!$B50="","",IF(Budżet_szczegółowy!D50&gt;0,Budżet_szczegółowy!D50,"NIE"))</f>
      </c>
      <c r="E50" s="328">
        <f>IF(Budżet_szczegółowy!$B50="","",IF(Budżet_szczegółowy!E50&gt;0,Budżet_szczegółowy!E50,"NIE"))</f>
      </c>
      <c r="F50" s="328">
        <f>IF(Budżet_szczegółowy!$B50="","",IF(Budżet_szczegółowy!F50&gt;0,Budżet_szczegółowy!F50,"NIE"))</f>
      </c>
      <c r="G50" s="328">
        <f>IF(Budżet_szczegółowy!$B50="","",IF(Budżet_szczegółowy!G50&gt;0,Budżet_szczegółowy!G50,"NIE"))</f>
      </c>
      <c r="H50" s="328">
        <f>IF(Budżet_szczegółowy!$B50="","",IF(Budżet_szczegółowy!H50&gt;0,Budżet_szczegółowy!H50,"NIE"))</f>
      </c>
      <c r="I50" s="328">
        <f>IF(Budżet_szczegółowy!$B50="","",IF(Budżet_szczegółowy!I50&gt;0,Budżet_szczegółowy!I50,"NIE"))</f>
      </c>
      <c r="J50" s="328">
        <f>IF(Budżet_szczegółowy!$B50="","",IF(Budżet_szczegółowy!J50&gt;0,Budżet_szczegółowy!J50,"NIE"))</f>
      </c>
      <c r="K50" s="328">
        <f>IF(Budżet_szczegółowy!$B50="","",IF(Budżet_szczegółowy!K50&gt;0,Budżet_szczegółowy!K50,"NIE"))</f>
      </c>
      <c r="L50" s="328">
        <f>IF(Budżet_szczegółowy!$B50="","",IF(Budżet_szczegółowy!L50&gt;0,Budżet_szczegółowy!L50,"NIE"))</f>
      </c>
      <c r="M50" s="329">
        <f>Budżet_szczegółowy!P50</f>
        <v>0</v>
      </c>
      <c r="N50" s="330">
        <f>Budżet_szczegółowy!S50</f>
        <v>0</v>
      </c>
      <c r="O50" s="330">
        <f>Budżet_szczegółowy!V50</f>
        <v>0</v>
      </c>
      <c r="P50" s="331">
        <f t="shared" si="3"/>
        <v>0</v>
      </c>
      <c r="Q50" s="333">
        <f t="shared" si="0"/>
        <v>0</v>
      </c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</row>
    <row r="51" spans="1:34" s="178" customFormat="1" ht="33.75" customHeight="1">
      <c r="A51" s="325">
        <f>Budżet_szczegółowy!A51</f>
      </c>
      <c r="B51" s="326">
        <f>IF(Budżet_szczegółowy!B51&lt;&gt;"",Budżet_szczegółowy!B51,"")</f>
      </c>
      <c r="C51" s="327">
        <f>IF(B51="","",IF(Budżet_szczegółowy!C51&gt;0,Budżet_szczegółowy!C51,""))</f>
      </c>
      <c r="D51" s="328">
        <f>IF(Budżet_szczegółowy!$B51="","",IF(Budżet_szczegółowy!D51&gt;0,Budżet_szczegółowy!D51,"NIE"))</f>
      </c>
      <c r="E51" s="328">
        <f>IF(Budżet_szczegółowy!$B51="","",IF(Budżet_szczegółowy!E51&gt;0,Budżet_szczegółowy!E51,"NIE"))</f>
      </c>
      <c r="F51" s="328">
        <f>IF(Budżet_szczegółowy!$B51="","",IF(Budżet_szczegółowy!F51&gt;0,Budżet_szczegółowy!F51,"NIE"))</f>
      </c>
      <c r="G51" s="328">
        <f>IF(Budżet_szczegółowy!$B51="","",IF(Budżet_szczegółowy!G51&gt;0,Budżet_szczegółowy!G51,"NIE"))</f>
      </c>
      <c r="H51" s="328">
        <f>IF(Budżet_szczegółowy!$B51="","",IF(Budżet_szczegółowy!H51&gt;0,Budżet_szczegółowy!H51,"NIE"))</f>
      </c>
      <c r="I51" s="328">
        <f>IF(Budżet_szczegółowy!$B51="","",IF(Budżet_szczegółowy!I51&gt;0,Budżet_szczegółowy!I51,"NIE"))</f>
      </c>
      <c r="J51" s="328">
        <f>IF(Budżet_szczegółowy!$B51="","",IF(Budżet_szczegółowy!J51&gt;0,Budżet_szczegółowy!J51,"NIE"))</f>
      </c>
      <c r="K51" s="328">
        <f>IF(Budżet_szczegółowy!$B51="","",IF(Budżet_szczegółowy!K51&gt;0,Budżet_szczegółowy!K51,"NIE"))</f>
      </c>
      <c r="L51" s="328">
        <f>IF(Budżet_szczegółowy!$B51="","",IF(Budżet_szczegółowy!L51&gt;0,Budżet_szczegółowy!L51,"NIE"))</f>
      </c>
      <c r="M51" s="329">
        <f>Budżet_szczegółowy!P51</f>
        <v>0</v>
      </c>
      <c r="N51" s="330">
        <f>Budżet_szczegółowy!S51</f>
        <v>0</v>
      </c>
      <c r="O51" s="330">
        <f>Budżet_szczegółowy!V51</f>
        <v>0</v>
      </c>
      <c r="P51" s="331">
        <f t="shared" si="3"/>
        <v>0</v>
      </c>
      <c r="Q51" s="333">
        <f t="shared" si="0"/>
        <v>0</v>
      </c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</row>
    <row r="52" spans="1:34" s="178" customFormat="1" ht="33.75" customHeight="1">
      <c r="A52" s="325">
        <f>Budżet_szczegółowy!A52</f>
      </c>
      <c r="B52" s="326">
        <f>IF(Budżet_szczegółowy!B52&lt;&gt;"",Budżet_szczegółowy!B52,"")</f>
      </c>
      <c r="C52" s="327">
        <f>IF(B52="","",IF(Budżet_szczegółowy!C52&gt;0,Budżet_szczegółowy!C52,""))</f>
      </c>
      <c r="D52" s="328">
        <f>IF(Budżet_szczegółowy!$B52="","",IF(Budżet_szczegółowy!D52&gt;0,Budżet_szczegółowy!D52,"NIE"))</f>
      </c>
      <c r="E52" s="328">
        <f>IF(Budżet_szczegółowy!$B52="","",IF(Budżet_szczegółowy!E52&gt;0,Budżet_szczegółowy!E52,"NIE"))</f>
      </c>
      <c r="F52" s="328">
        <f>IF(Budżet_szczegółowy!$B52="","",IF(Budżet_szczegółowy!F52&gt;0,Budżet_szczegółowy!F52,"NIE"))</f>
      </c>
      <c r="G52" s="328">
        <f>IF(Budżet_szczegółowy!$B52="","",IF(Budżet_szczegółowy!G52&gt;0,Budżet_szczegółowy!G52,"NIE"))</f>
      </c>
      <c r="H52" s="328">
        <f>IF(Budżet_szczegółowy!$B52="","",IF(Budżet_szczegółowy!H52&gt;0,Budżet_szczegółowy!H52,"NIE"))</f>
      </c>
      <c r="I52" s="328">
        <f>IF(Budżet_szczegółowy!$B52="","",IF(Budżet_szczegółowy!I52&gt;0,Budżet_szczegółowy!I52,"NIE"))</f>
      </c>
      <c r="J52" s="328">
        <f>IF(Budżet_szczegółowy!$B52="","",IF(Budżet_szczegółowy!J52&gt;0,Budżet_szczegółowy!J52,"NIE"))</f>
      </c>
      <c r="K52" s="328">
        <f>IF(Budżet_szczegółowy!$B52="","",IF(Budżet_szczegółowy!K52&gt;0,Budżet_szczegółowy!K52,"NIE"))</f>
      </c>
      <c r="L52" s="328">
        <f>IF(Budżet_szczegółowy!$B52="","",IF(Budżet_szczegółowy!L52&gt;0,Budżet_szczegółowy!L52,"NIE"))</f>
      </c>
      <c r="M52" s="329">
        <f>Budżet_szczegółowy!P52</f>
        <v>0</v>
      </c>
      <c r="N52" s="330">
        <f>Budżet_szczegółowy!S52</f>
        <v>0</v>
      </c>
      <c r="O52" s="330">
        <f>Budżet_szczegółowy!V52</f>
        <v>0</v>
      </c>
      <c r="P52" s="331">
        <f t="shared" si="3"/>
        <v>0</v>
      </c>
      <c r="Q52" s="333">
        <f t="shared" si="0"/>
        <v>0</v>
      </c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</row>
    <row r="53" spans="1:34" s="178" customFormat="1" ht="33.75" customHeight="1">
      <c r="A53" s="325">
        <f>Budżet_szczegółowy!A53</f>
      </c>
      <c r="B53" s="326">
        <f>IF(Budżet_szczegółowy!B53&lt;&gt;"",Budżet_szczegółowy!B53,"")</f>
      </c>
      <c r="C53" s="327">
        <f>IF(B53="","",IF(Budżet_szczegółowy!C53&gt;0,Budżet_szczegółowy!C53,""))</f>
      </c>
      <c r="D53" s="328">
        <f>IF(Budżet_szczegółowy!$B53="","",IF(Budżet_szczegółowy!D53&gt;0,Budżet_szczegółowy!D53,"NIE"))</f>
      </c>
      <c r="E53" s="328">
        <f>IF(Budżet_szczegółowy!$B53="","",IF(Budżet_szczegółowy!E53&gt;0,Budżet_szczegółowy!E53,"NIE"))</f>
      </c>
      <c r="F53" s="328">
        <f>IF(Budżet_szczegółowy!$B53="","",IF(Budżet_szczegółowy!F53&gt;0,Budżet_szczegółowy!F53,"NIE"))</f>
      </c>
      <c r="G53" s="328">
        <f>IF(Budżet_szczegółowy!$B53="","",IF(Budżet_szczegółowy!G53&gt;0,Budżet_szczegółowy!G53,"NIE"))</f>
      </c>
      <c r="H53" s="328">
        <f>IF(Budżet_szczegółowy!$B53="","",IF(Budżet_szczegółowy!H53&gt;0,Budżet_szczegółowy!H53,"NIE"))</f>
      </c>
      <c r="I53" s="328">
        <f>IF(Budżet_szczegółowy!$B53="","",IF(Budżet_szczegółowy!I53&gt;0,Budżet_szczegółowy!I53,"NIE"))</f>
      </c>
      <c r="J53" s="328">
        <f>IF(Budżet_szczegółowy!$B53="","",IF(Budżet_szczegółowy!J53&gt;0,Budżet_szczegółowy!J53,"NIE"))</f>
      </c>
      <c r="K53" s="328">
        <f>IF(Budżet_szczegółowy!$B53="","",IF(Budżet_szczegółowy!K53&gt;0,Budżet_szczegółowy!K53,"NIE"))</f>
      </c>
      <c r="L53" s="328">
        <f>IF(Budżet_szczegółowy!$B53="","",IF(Budżet_szczegółowy!L53&gt;0,Budżet_szczegółowy!L53,"NIE"))</f>
      </c>
      <c r="M53" s="329">
        <f>Budżet_szczegółowy!P53</f>
        <v>0</v>
      </c>
      <c r="N53" s="330">
        <f>Budżet_szczegółowy!S53</f>
        <v>0</v>
      </c>
      <c r="O53" s="330">
        <f>Budżet_szczegółowy!V53</f>
        <v>0</v>
      </c>
      <c r="P53" s="331">
        <f t="shared" si="3"/>
        <v>0</v>
      </c>
      <c r="Q53" s="333">
        <f t="shared" si="0"/>
        <v>0</v>
      </c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</row>
    <row r="54" spans="1:34" s="178" customFormat="1" ht="33.75" customHeight="1" thickBot="1">
      <c r="A54" s="325">
        <f>Budżet_szczegółowy!A54</f>
      </c>
      <c r="B54" s="326">
        <f>IF(Budżet_szczegółowy!B54&lt;&gt;"",Budżet_szczegółowy!B54,"")</f>
      </c>
      <c r="C54" s="327">
        <f>IF(B54="","",IF(Budżet_szczegółowy!C54&gt;0,Budżet_szczegółowy!C54,""))</f>
      </c>
      <c r="D54" s="328">
        <f>IF(Budżet_szczegółowy!$B54="","",IF(Budżet_szczegółowy!D54&gt;0,Budżet_szczegółowy!D54,"NIE"))</f>
      </c>
      <c r="E54" s="328">
        <f>IF(Budżet_szczegółowy!$B54="","",IF(Budżet_szczegółowy!E54&gt;0,Budżet_szczegółowy!E54,"NIE"))</f>
      </c>
      <c r="F54" s="328">
        <f>IF(Budżet_szczegółowy!$B54="","",IF(Budżet_szczegółowy!F54&gt;0,Budżet_szczegółowy!F54,"NIE"))</f>
      </c>
      <c r="G54" s="328">
        <f>IF(Budżet_szczegółowy!$B54="","",IF(Budżet_szczegółowy!G54&gt;0,Budżet_szczegółowy!G54,"NIE"))</f>
      </c>
      <c r="H54" s="328">
        <f>IF(Budżet_szczegółowy!$B54="","",IF(Budżet_szczegółowy!H54&gt;0,Budżet_szczegółowy!H54,"NIE"))</f>
      </c>
      <c r="I54" s="328">
        <f>IF(Budżet_szczegółowy!$B54="","",IF(Budżet_szczegółowy!I54&gt;0,Budżet_szczegółowy!I54,"NIE"))</f>
      </c>
      <c r="J54" s="328">
        <f>IF(Budżet_szczegółowy!$B54="","",IF(Budżet_szczegółowy!J54&gt;0,Budżet_szczegółowy!J54,"NIE"))</f>
      </c>
      <c r="K54" s="328">
        <f>IF(Budżet_szczegółowy!$B54="","",IF(Budżet_szczegółowy!K54&gt;0,Budżet_szczegółowy!K54,"NIE"))</f>
      </c>
      <c r="L54" s="328">
        <f>IF(Budżet_szczegółowy!$B54="","",IF(Budżet_szczegółowy!L54&gt;0,Budżet_szczegółowy!L54,"NIE"))</f>
      </c>
      <c r="M54" s="329">
        <f>Budżet_szczegółowy!P54</f>
        <v>0</v>
      </c>
      <c r="N54" s="330">
        <f>Budżet_szczegółowy!S54</f>
        <v>0</v>
      </c>
      <c r="O54" s="330">
        <f>Budżet_szczegółowy!V54</f>
        <v>0</v>
      </c>
      <c r="P54" s="331">
        <f t="shared" si="3"/>
        <v>0</v>
      </c>
      <c r="Q54" s="333">
        <f t="shared" si="0"/>
        <v>0</v>
      </c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</row>
    <row r="55" spans="1:34" s="178" customFormat="1" ht="33.75" customHeight="1" thickBot="1">
      <c r="A55" s="335"/>
      <c r="B55" s="892" t="str">
        <f>Budżet_ogółem!B9</f>
        <v>Zadanie 4 -</v>
      </c>
      <c r="C55" s="892"/>
      <c r="D55" s="892"/>
      <c r="E55" s="892"/>
      <c r="F55" s="892"/>
      <c r="G55" s="892"/>
      <c r="H55" s="892"/>
      <c r="I55" s="892"/>
      <c r="J55" s="892"/>
      <c r="K55" s="892"/>
      <c r="L55" s="893"/>
      <c r="M55" s="336">
        <f>SUM(M56:M70)</f>
        <v>0</v>
      </c>
      <c r="N55" s="337">
        <f>SUM(N56:N70)</f>
        <v>0</v>
      </c>
      <c r="O55" s="337">
        <f>SUM(O56:O70)</f>
        <v>0</v>
      </c>
      <c r="P55" s="324">
        <f>SUM(M55:O55)</f>
        <v>0</v>
      </c>
      <c r="Q55" s="324">
        <f t="shared" si="0"/>
        <v>0</v>
      </c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</row>
    <row r="56" spans="1:34" s="178" customFormat="1" ht="33.75" customHeight="1">
      <c r="A56" s="325">
        <f>Budżet_szczegółowy!A56</f>
      </c>
      <c r="B56" s="326">
        <f>IF(Budżet_szczegółowy!B56&lt;&gt;"",Budżet_szczegółowy!B56,"")</f>
      </c>
      <c r="C56" s="327">
        <f>IF(B56="","",IF(Budżet_szczegółowy!C56&gt;0,Budżet_szczegółowy!C56,""))</f>
      </c>
      <c r="D56" s="328">
        <f>IF(Budżet_szczegółowy!$B56="","",IF(Budżet_szczegółowy!D56&gt;0,Budżet_szczegółowy!D56,"NIE"))</f>
      </c>
      <c r="E56" s="328">
        <f>IF(Budżet_szczegółowy!$B56="","",IF(Budżet_szczegółowy!E56&gt;0,Budżet_szczegółowy!E56,"NIE"))</f>
      </c>
      <c r="F56" s="328">
        <f>IF(Budżet_szczegółowy!$B56="","",IF(Budżet_szczegółowy!F56&gt;0,Budżet_szczegółowy!F56,"NIE"))</f>
      </c>
      <c r="G56" s="328">
        <f>IF(Budżet_szczegółowy!$B56="","",IF(Budżet_szczegółowy!G56&gt;0,Budżet_szczegółowy!G56,"NIE"))</f>
      </c>
      <c r="H56" s="328">
        <f>IF(Budżet_szczegółowy!$B56="","",IF(Budżet_szczegółowy!H56&gt;0,Budżet_szczegółowy!H56,"NIE"))</f>
      </c>
      <c r="I56" s="328">
        <f>IF(Budżet_szczegółowy!$B56="","",IF(Budżet_szczegółowy!I56&gt;0,Budżet_szczegółowy!I56,"NIE"))</f>
      </c>
      <c r="J56" s="328">
        <f>IF(Budżet_szczegółowy!$B56="","",IF(Budżet_szczegółowy!J56&gt;0,Budżet_szczegółowy!J56,"NIE"))</f>
      </c>
      <c r="K56" s="328">
        <f>IF(Budżet_szczegółowy!$B56="","",IF(Budżet_szczegółowy!K56&gt;0,Budżet_szczegółowy!K56,"NIE"))</f>
      </c>
      <c r="L56" s="328">
        <f>IF(Budżet_szczegółowy!$B56="","",IF(Budżet_szczegółowy!L56&gt;0,Budżet_szczegółowy!L56,"NIE"))</f>
      </c>
      <c r="M56" s="329">
        <f>Budżet_szczegółowy!P56</f>
        <v>0</v>
      </c>
      <c r="N56" s="330">
        <f>Budżet_szczegółowy!S56</f>
        <v>0</v>
      </c>
      <c r="O56" s="330">
        <f>Budżet_szczegółowy!V56</f>
        <v>0</v>
      </c>
      <c r="P56" s="331">
        <f>SUM(M56+N56+O56)</f>
        <v>0</v>
      </c>
      <c r="Q56" s="333">
        <f t="shared" si="0"/>
        <v>0</v>
      </c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</row>
    <row r="57" spans="1:34" s="178" customFormat="1" ht="33.75" customHeight="1">
      <c r="A57" s="325">
        <f>Budżet_szczegółowy!A57</f>
      </c>
      <c r="B57" s="326">
        <f>IF(Budżet_szczegółowy!B57&lt;&gt;"",Budżet_szczegółowy!B57,"")</f>
      </c>
      <c r="C57" s="327">
        <f>IF(B57="","",IF(Budżet_szczegółowy!C57&gt;0,Budżet_szczegółowy!C57,""))</f>
      </c>
      <c r="D57" s="328">
        <f>IF(Budżet_szczegółowy!$B57="","",IF(Budżet_szczegółowy!D57&gt;0,Budżet_szczegółowy!D57,"NIE"))</f>
      </c>
      <c r="E57" s="328">
        <f>IF(Budżet_szczegółowy!$B57="","",IF(Budżet_szczegółowy!E57&gt;0,Budżet_szczegółowy!E57,"NIE"))</f>
      </c>
      <c r="F57" s="328">
        <f>IF(Budżet_szczegółowy!$B57="","",IF(Budżet_szczegółowy!F57&gt;0,Budżet_szczegółowy!F57,"NIE"))</f>
      </c>
      <c r="G57" s="328">
        <f>IF(Budżet_szczegółowy!$B57="","",IF(Budżet_szczegółowy!G57&gt;0,Budżet_szczegółowy!G57,"NIE"))</f>
      </c>
      <c r="H57" s="328">
        <f>IF(Budżet_szczegółowy!$B57="","",IF(Budżet_szczegółowy!H57&gt;0,Budżet_szczegółowy!H57,"NIE"))</f>
      </c>
      <c r="I57" s="328">
        <f>IF(Budżet_szczegółowy!$B57="","",IF(Budżet_szczegółowy!I57&gt;0,Budżet_szczegółowy!I57,"NIE"))</f>
      </c>
      <c r="J57" s="328">
        <f>IF(Budżet_szczegółowy!$B57="","",IF(Budżet_szczegółowy!J57&gt;0,Budżet_szczegółowy!J57,"NIE"))</f>
      </c>
      <c r="K57" s="328">
        <f>IF(Budżet_szczegółowy!$B57="","",IF(Budżet_szczegółowy!K57&gt;0,Budżet_szczegółowy!K57,"NIE"))</f>
      </c>
      <c r="L57" s="328">
        <f>IF(Budżet_szczegółowy!$B57="","",IF(Budżet_szczegółowy!L57&gt;0,Budżet_szczegółowy!L57,"NIE"))</f>
      </c>
      <c r="M57" s="329">
        <f>Budżet_szczegółowy!P57</f>
        <v>0</v>
      </c>
      <c r="N57" s="330">
        <f>Budżet_szczegółowy!S57</f>
        <v>0</v>
      </c>
      <c r="O57" s="330">
        <f>Budżet_szczegółowy!V57</f>
        <v>0</v>
      </c>
      <c r="P57" s="331">
        <f aca="true" t="shared" si="4" ref="P57:P70">SUM(M57+N57+O57)</f>
        <v>0</v>
      </c>
      <c r="Q57" s="333">
        <f t="shared" si="0"/>
        <v>0</v>
      </c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</row>
    <row r="58" spans="1:34" s="178" customFormat="1" ht="33.75" customHeight="1">
      <c r="A58" s="325">
        <f>Budżet_szczegółowy!A58</f>
      </c>
      <c r="B58" s="326">
        <f>IF(Budżet_szczegółowy!B58&lt;&gt;"",Budżet_szczegółowy!B58,"")</f>
      </c>
      <c r="C58" s="327">
        <f>IF(B58="","",IF(Budżet_szczegółowy!C58&gt;0,Budżet_szczegółowy!C58,""))</f>
      </c>
      <c r="D58" s="328">
        <f>IF(Budżet_szczegółowy!$B58="","",IF(Budżet_szczegółowy!D58&gt;0,Budżet_szczegółowy!D58,"NIE"))</f>
      </c>
      <c r="E58" s="328">
        <f>IF(Budżet_szczegółowy!$B58="","",IF(Budżet_szczegółowy!E58&gt;0,Budżet_szczegółowy!E58,"NIE"))</f>
      </c>
      <c r="F58" s="328">
        <f>IF(Budżet_szczegółowy!$B58="","",IF(Budżet_szczegółowy!F58&gt;0,Budżet_szczegółowy!F58,"NIE"))</f>
      </c>
      <c r="G58" s="328">
        <f>IF(Budżet_szczegółowy!$B58="","",IF(Budżet_szczegółowy!G58&gt;0,Budżet_szczegółowy!G58,"NIE"))</f>
      </c>
      <c r="H58" s="328">
        <f>IF(Budżet_szczegółowy!$B58="","",IF(Budżet_szczegółowy!H58&gt;0,Budżet_szczegółowy!H58,"NIE"))</f>
      </c>
      <c r="I58" s="328">
        <f>IF(Budżet_szczegółowy!$B58="","",IF(Budżet_szczegółowy!I58&gt;0,Budżet_szczegółowy!I58,"NIE"))</f>
      </c>
      <c r="J58" s="328">
        <f>IF(Budżet_szczegółowy!$B58="","",IF(Budżet_szczegółowy!J58&gt;0,Budżet_szczegółowy!J58,"NIE"))</f>
      </c>
      <c r="K58" s="328">
        <f>IF(Budżet_szczegółowy!$B58="","",IF(Budżet_szczegółowy!K58&gt;0,Budżet_szczegółowy!K58,"NIE"))</f>
      </c>
      <c r="L58" s="328">
        <f>IF(Budżet_szczegółowy!$B58="","",IF(Budżet_szczegółowy!L58&gt;0,Budżet_szczegółowy!L58,"NIE"))</f>
      </c>
      <c r="M58" s="329">
        <f>Budżet_szczegółowy!P58</f>
        <v>0</v>
      </c>
      <c r="N58" s="330">
        <f>Budżet_szczegółowy!S58</f>
        <v>0</v>
      </c>
      <c r="O58" s="330">
        <f>Budżet_szczegółowy!V58</f>
        <v>0</v>
      </c>
      <c r="P58" s="331">
        <f t="shared" si="4"/>
        <v>0</v>
      </c>
      <c r="Q58" s="333">
        <f t="shared" si="0"/>
        <v>0</v>
      </c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</row>
    <row r="59" spans="1:34" s="178" customFormat="1" ht="33.75" customHeight="1">
      <c r="A59" s="325">
        <f>Budżet_szczegółowy!A59</f>
      </c>
      <c r="B59" s="326">
        <f>IF(Budżet_szczegółowy!B59&lt;&gt;"",Budżet_szczegółowy!B59,"")</f>
      </c>
      <c r="C59" s="327">
        <f>IF(B59="","",IF(Budżet_szczegółowy!C59&gt;0,Budżet_szczegółowy!C59,""))</f>
      </c>
      <c r="D59" s="328">
        <f>IF(Budżet_szczegółowy!$B59="","",IF(Budżet_szczegółowy!D59&gt;0,Budżet_szczegółowy!D59,"NIE"))</f>
      </c>
      <c r="E59" s="328">
        <f>IF(Budżet_szczegółowy!$B59="","",IF(Budżet_szczegółowy!E59&gt;0,Budżet_szczegółowy!E59,"NIE"))</f>
      </c>
      <c r="F59" s="328">
        <f>IF(Budżet_szczegółowy!$B59="","",IF(Budżet_szczegółowy!F59&gt;0,Budżet_szczegółowy!F59,"NIE"))</f>
      </c>
      <c r="G59" s="328">
        <f>IF(Budżet_szczegółowy!$B59="","",IF(Budżet_szczegółowy!G59&gt;0,Budżet_szczegółowy!G59,"NIE"))</f>
      </c>
      <c r="H59" s="328">
        <f>IF(Budżet_szczegółowy!$B59="","",IF(Budżet_szczegółowy!H59&gt;0,Budżet_szczegółowy!H59,"NIE"))</f>
      </c>
      <c r="I59" s="328">
        <f>IF(Budżet_szczegółowy!$B59="","",IF(Budżet_szczegółowy!I59&gt;0,Budżet_szczegółowy!I59,"NIE"))</f>
      </c>
      <c r="J59" s="328">
        <f>IF(Budżet_szczegółowy!$B59="","",IF(Budżet_szczegółowy!J59&gt;0,Budżet_szczegółowy!J59,"NIE"))</f>
      </c>
      <c r="K59" s="328">
        <f>IF(Budżet_szczegółowy!$B59="","",IF(Budżet_szczegółowy!K59&gt;0,Budżet_szczegółowy!K59,"NIE"))</f>
      </c>
      <c r="L59" s="328">
        <f>IF(Budżet_szczegółowy!$B59="","",IF(Budżet_szczegółowy!L59&gt;0,Budżet_szczegółowy!L59,"NIE"))</f>
      </c>
      <c r="M59" s="329">
        <f>Budżet_szczegółowy!P59</f>
        <v>0</v>
      </c>
      <c r="N59" s="330">
        <f>Budżet_szczegółowy!S59</f>
        <v>0</v>
      </c>
      <c r="O59" s="330">
        <f>Budżet_szczegółowy!V59</f>
        <v>0</v>
      </c>
      <c r="P59" s="331">
        <f t="shared" si="4"/>
        <v>0</v>
      </c>
      <c r="Q59" s="333">
        <f t="shared" si="0"/>
        <v>0</v>
      </c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</row>
    <row r="60" spans="1:34" s="178" customFormat="1" ht="33.75" customHeight="1">
      <c r="A60" s="325">
        <f>Budżet_szczegółowy!A60</f>
      </c>
      <c r="B60" s="326">
        <f>IF(Budżet_szczegółowy!B60&lt;&gt;"",Budżet_szczegółowy!B60,"")</f>
      </c>
      <c r="C60" s="327">
        <f>IF(B60="","",IF(Budżet_szczegółowy!C60&gt;0,Budżet_szczegółowy!C60,""))</f>
      </c>
      <c r="D60" s="328">
        <f>IF(Budżet_szczegółowy!$B60="","",IF(Budżet_szczegółowy!D60&gt;0,Budżet_szczegółowy!D60,"NIE"))</f>
      </c>
      <c r="E60" s="328">
        <f>IF(Budżet_szczegółowy!$B60="","",IF(Budżet_szczegółowy!E60&gt;0,Budżet_szczegółowy!E60,"NIE"))</f>
      </c>
      <c r="F60" s="328">
        <f>IF(Budżet_szczegółowy!$B60="","",IF(Budżet_szczegółowy!F60&gt;0,Budżet_szczegółowy!F60,"NIE"))</f>
      </c>
      <c r="G60" s="328">
        <f>IF(Budżet_szczegółowy!$B60="","",IF(Budżet_szczegółowy!G60&gt;0,Budżet_szczegółowy!G60,"NIE"))</f>
      </c>
      <c r="H60" s="328">
        <f>IF(Budżet_szczegółowy!$B60="","",IF(Budżet_szczegółowy!H60&gt;0,Budżet_szczegółowy!H60,"NIE"))</f>
      </c>
      <c r="I60" s="328">
        <f>IF(Budżet_szczegółowy!$B60="","",IF(Budżet_szczegółowy!I60&gt;0,Budżet_szczegółowy!I60,"NIE"))</f>
      </c>
      <c r="J60" s="328">
        <f>IF(Budżet_szczegółowy!$B60="","",IF(Budżet_szczegółowy!J60&gt;0,Budżet_szczegółowy!J60,"NIE"))</f>
      </c>
      <c r="K60" s="328">
        <f>IF(Budżet_szczegółowy!$B60="","",IF(Budżet_szczegółowy!K60&gt;0,Budżet_szczegółowy!K60,"NIE"))</f>
      </c>
      <c r="L60" s="328">
        <f>IF(Budżet_szczegółowy!$B60="","",IF(Budżet_szczegółowy!L60&gt;0,Budżet_szczegółowy!L60,"NIE"))</f>
      </c>
      <c r="M60" s="329">
        <f>Budżet_szczegółowy!P60</f>
        <v>0</v>
      </c>
      <c r="N60" s="330">
        <f>Budżet_szczegółowy!S60</f>
        <v>0</v>
      </c>
      <c r="O60" s="330">
        <f>Budżet_szczegółowy!V60</f>
        <v>0</v>
      </c>
      <c r="P60" s="331">
        <f t="shared" si="4"/>
        <v>0</v>
      </c>
      <c r="Q60" s="333">
        <f t="shared" si="0"/>
        <v>0</v>
      </c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</row>
    <row r="61" spans="1:34" s="178" customFormat="1" ht="33.75" customHeight="1">
      <c r="A61" s="325">
        <f>Budżet_szczegółowy!A61</f>
      </c>
      <c r="B61" s="326">
        <f>IF(Budżet_szczegółowy!B61&lt;&gt;"",Budżet_szczegółowy!B61,"")</f>
      </c>
      <c r="C61" s="327">
        <f>IF(B61="","",IF(Budżet_szczegółowy!C61&gt;0,Budżet_szczegółowy!C61,""))</f>
      </c>
      <c r="D61" s="328">
        <f>IF(Budżet_szczegółowy!$B61="","",IF(Budżet_szczegółowy!D61&gt;0,Budżet_szczegółowy!D61,"NIE"))</f>
      </c>
      <c r="E61" s="328">
        <f>IF(Budżet_szczegółowy!$B61="","",IF(Budżet_szczegółowy!E61&gt;0,Budżet_szczegółowy!E61,"NIE"))</f>
      </c>
      <c r="F61" s="328">
        <f>IF(Budżet_szczegółowy!$B61="","",IF(Budżet_szczegółowy!F61&gt;0,Budżet_szczegółowy!F61,"NIE"))</f>
      </c>
      <c r="G61" s="328">
        <f>IF(Budżet_szczegółowy!$B61="","",IF(Budżet_szczegółowy!G61&gt;0,Budżet_szczegółowy!G61,"NIE"))</f>
      </c>
      <c r="H61" s="328">
        <f>IF(Budżet_szczegółowy!$B61="","",IF(Budżet_szczegółowy!H61&gt;0,Budżet_szczegółowy!H61,"NIE"))</f>
      </c>
      <c r="I61" s="328">
        <f>IF(Budżet_szczegółowy!$B61="","",IF(Budżet_szczegółowy!I61&gt;0,Budżet_szczegółowy!I61,"NIE"))</f>
      </c>
      <c r="J61" s="328">
        <f>IF(Budżet_szczegółowy!$B61="","",IF(Budżet_szczegółowy!J61&gt;0,Budżet_szczegółowy!J61,"NIE"))</f>
      </c>
      <c r="K61" s="328">
        <f>IF(Budżet_szczegółowy!$B61="","",IF(Budżet_szczegółowy!K61&gt;0,Budżet_szczegółowy!K61,"NIE"))</f>
      </c>
      <c r="L61" s="328">
        <f>IF(Budżet_szczegółowy!$B61="","",IF(Budżet_szczegółowy!L61&gt;0,Budżet_szczegółowy!L61,"NIE"))</f>
      </c>
      <c r="M61" s="329">
        <f>Budżet_szczegółowy!P61</f>
        <v>0</v>
      </c>
      <c r="N61" s="330">
        <f>Budżet_szczegółowy!S61</f>
        <v>0</v>
      </c>
      <c r="O61" s="330">
        <f>Budżet_szczegółowy!V61</f>
        <v>0</v>
      </c>
      <c r="P61" s="331">
        <f t="shared" si="4"/>
        <v>0</v>
      </c>
      <c r="Q61" s="333">
        <f t="shared" si="0"/>
        <v>0</v>
      </c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</row>
    <row r="62" spans="1:34" s="178" customFormat="1" ht="33.75" customHeight="1">
      <c r="A62" s="325">
        <f>Budżet_szczegółowy!A62</f>
      </c>
      <c r="B62" s="326">
        <f>IF(Budżet_szczegółowy!B62&lt;&gt;"",Budżet_szczegółowy!B62,"")</f>
      </c>
      <c r="C62" s="327">
        <f>IF(B62="","",IF(Budżet_szczegółowy!C62&gt;0,Budżet_szczegółowy!C62,""))</f>
      </c>
      <c r="D62" s="328">
        <f>IF(Budżet_szczegółowy!$B62="","",IF(Budżet_szczegółowy!D62&gt;0,Budżet_szczegółowy!D62,"NIE"))</f>
      </c>
      <c r="E62" s="328">
        <f>IF(Budżet_szczegółowy!$B62="","",IF(Budżet_szczegółowy!E62&gt;0,Budżet_szczegółowy!E62,"NIE"))</f>
      </c>
      <c r="F62" s="328">
        <f>IF(Budżet_szczegółowy!$B62="","",IF(Budżet_szczegółowy!F62&gt;0,Budżet_szczegółowy!F62,"NIE"))</f>
      </c>
      <c r="G62" s="328">
        <f>IF(Budżet_szczegółowy!$B62="","",IF(Budżet_szczegółowy!G62&gt;0,Budżet_szczegółowy!G62,"NIE"))</f>
      </c>
      <c r="H62" s="328">
        <f>IF(Budżet_szczegółowy!$B62="","",IF(Budżet_szczegółowy!H62&gt;0,Budżet_szczegółowy!H62,"NIE"))</f>
      </c>
      <c r="I62" s="328">
        <f>IF(Budżet_szczegółowy!$B62="","",IF(Budżet_szczegółowy!I62&gt;0,Budżet_szczegółowy!I62,"NIE"))</f>
      </c>
      <c r="J62" s="328">
        <f>IF(Budżet_szczegółowy!$B62="","",IF(Budżet_szczegółowy!J62&gt;0,Budżet_szczegółowy!J62,"NIE"))</f>
      </c>
      <c r="K62" s="328">
        <f>IF(Budżet_szczegółowy!$B62="","",IF(Budżet_szczegółowy!K62&gt;0,Budżet_szczegółowy!K62,"NIE"))</f>
      </c>
      <c r="L62" s="328">
        <f>IF(Budżet_szczegółowy!$B62="","",IF(Budżet_szczegółowy!L62&gt;0,Budżet_szczegółowy!L62,"NIE"))</f>
      </c>
      <c r="M62" s="329">
        <f>Budżet_szczegółowy!P62</f>
        <v>0</v>
      </c>
      <c r="N62" s="330">
        <f>Budżet_szczegółowy!S62</f>
        <v>0</v>
      </c>
      <c r="O62" s="330">
        <f>Budżet_szczegółowy!V62</f>
        <v>0</v>
      </c>
      <c r="P62" s="331">
        <f t="shared" si="4"/>
        <v>0</v>
      </c>
      <c r="Q62" s="333">
        <f t="shared" si="0"/>
        <v>0</v>
      </c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</row>
    <row r="63" spans="1:34" s="178" customFormat="1" ht="33.75" customHeight="1">
      <c r="A63" s="325">
        <f>Budżet_szczegółowy!A63</f>
      </c>
      <c r="B63" s="326">
        <f>IF(Budżet_szczegółowy!B63&lt;&gt;"",Budżet_szczegółowy!B63,"")</f>
      </c>
      <c r="C63" s="327">
        <f>IF(B63="","",IF(Budżet_szczegółowy!C63&gt;0,Budżet_szczegółowy!C63,""))</f>
      </c>
      <c r="D63" s="328">
        <f>IF(Budżet_szczegółowy!$B63="","",IF(Budżet_szczegółowy!D63&gt;0,Budżet_szczegółowy!D63,"NIE"))</f>
      </c>
      <c r="E63" s="328">
        <f>IF(Budżet_szczegółowy!$B63="","",IF(Budżet_szczegółowy!E63&gt;0,Budżet_szczegółowy!E63,"NIE"))</f>
      </c>
      <c r="F63" s="328">
        <f>IF(Budżet_szczegółowy!$B63="","",IF(Budżet_szczegółowy!F63&gt;0,Budżet_szczegółowy!F63,"NIE"))</f>
      </c>
      <c r="G63" s="328">
        <f>IF(Budżet_szczegółowy!$B63="","",IF(Budżet_szczegółowy!G63&gt;0,Budżet_szczegółowy!G63,"NIE"))</f>
      </c>
      <c r="H63" s="328">
        <f>IF(Budżet_szczegółowy!$B63="","",IF(Budżet_szczegółowy!H63&gt;0,Budżet_szczegółowy!H63,"NIE"))</f>
      </c>
      <c r="I63" s="328">
        <f>IF(Budżet_szczegółowy!$B63="","",IF(Budżet_szczegółowy!I63&gt;0,Budżet_szczegółowy!I63,"NIE"))</f>
      </c>
      <c r="J63" s="328">
        <f>IF(Budżet_szczegółowy!$B63="","",IF(Budżet_szczegółowy!J63&gt;0,Budżet_szczegółowy!J63,"NIE"))</f>
      </c>
      <c r="K63" s="328">
        <f>IF(Budżet_szczegółowy!$B63="","",IF(Budżet_szczegółowy!K63&gt;0,Budżet_szczegółowy!K63,"NIE"))</f>
      </c>
      <c r="L63" s="328">
        <f>IF(Budżet_szczegółowy!$B63="","",IF(Budżet_szczegółowy!L63&gt;0,Budżet_szczegółowy!L63,"NIE"))</f>
      </c>
      <c r="M63" s="329">
        <f>Budżet_szczegółowy!P63</f>
        <v>0</v>
      </c>
      <c r="N63" s="330">
        <f>Budżet_szczegółowy!S63</f>
        <v>0</v>
      </c>
      <c r="O63" s="330">
        <f>Budżet_szczegółowy!V63</f>
        <v>0</v>
      </c>
      <c r="P63" s="331">
        <f t="shared" si="4"/>
        <v>0</v>
      </c>
      <c r="Q63" s="333">
        <f t="shared" si="0"/>
        <v>0</v>
      </c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</row>
    <row r="64" spans="1:34" s="178" customFormat="1" ht="33.75" customHeight="1">
      <c r="A64" s="325">
        <f>Budżet_szczegółowy!A64</f>
      </c>
      <c r="B64" s="326">
        <f>IF(Budżet_szczegółowy!B64&lt;&gt;"",Budżet_szczegółowy!B64,"")</f>
      </c>
      <c r="C64" s="327">
        <f>IF(B64="","",IF(Budżet_szczegółowy!C64&gt;0,Budżet_szczegółowy!C64,""))</f>
      </c>
      <c r="D64" s="328">
        <f>IF(Budżet_szczegółowy!$B64="","",IF(Budżet_szczegółowy!D64&gt;0,Budżet_szczegółowy!D64,"NIE"))</f>
      </c>
      <c r="E64" s="328">
        <f>IF(Budżet_szczegółowy!$B64="","",IF(Budżet_szczegółowy!E64&gt;0,Budżet_szczegółowy!E64,"NIE"))</f>
      </c>
      <c r="F64" s="328">
        <f>IF(Budżet_szczegółowy!$B64="","",IF(Budżet_szczegółowy!F64&gt;0,Budżet_szczegółowy!F64,"NIE"))</f>
      </c>
      <c r="G64" s="328">
        <f>IF(Budżet_szczegółowy!$B64="","",IF(Budżet_szczegółowy!G64&gt;0,Budżet_szczegółowy!G64,"NIE"))</f>
      </c>
      <c r="H64" s="328">
        <f>IF(Budżet_szczegółowy!$B64="","",IF(Budżet_szczegółowy!H64&gt;0,Budżet_szczegółowy!H64,"NIE"))</f>
      </c>
      <c r="I64" s="328">
        <f>IF(Budżet_szczegółowy!$B64="","",IF(Budżet_szczegółowy!I64&gt;0,Budżet_szczegółowy!I64,"NIE"))</f>
      </c>
      <c r="J64" s="328">
        <f>IF(Budżet_szczegółowy!$B64="","",IF(Budżet_szczegółowy!J64&gt;0,Budżet_szczegółowy!J64,"NIE"))</f>
      </c>
      <c r="K64" s="328">
        <f>IF(Budżet_szczegółowy!$B64="","",IF(Budżet_szczegółowy!K64&gt;0,Budżet_szczegółowy!K64,"NIE"))</f>
      </c>
      <c r="L64" s="328">
        <f>IF(Budżet_szczegółowy!$B64="","",IF(Budżet_szczegółowy!L64&gt;0,Budżet_szczegółowy!L64,"NIE"))</f>
      </c>
      <c r="M64" s="329">
        <f>Budżet_szczegółowy!P64</f>
        <v>0</v>
      </c>
      <c r="N64" s="330">
        <f>Budżet_szczegółowy!S64</f>
        <v>0</v>
      </c>
      <c r="O64" s="330">
        <f>Budżet_szczegółowy!V64</f>
        <v>0</v>
      </c>
      <c r="P64" s="331">
        <f t="shared" si="4"/>
        <v>0</v>
      </c>
      <c r="Q64" s="333">
        <f t="shared" si="0"/>
        <v>0</v>
      </c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</row>
    <row r="65" spans="1:34" s="178" customFormat="1" ht="33.75" customHeight="1">
      <c r="A65" s="325">
        <f>Budżet_szczegółowy!A65</f>
      </c>
      <c r="B65" s="326">
        <f>IF(Budżet_szczegółowy!B65&lt;&gt;"",Budżet_szczegółowy!B65,"")</f>
      </c>
      <c r="C65" s="327">
        <f>IF(B65="","",IF(Budżet_szczegółowy!C65&gt;0,Budżet_szczegółowy!C65,""))</f>
      </c>
      <c r="D65" s="328">
        <f>IF(Budżet_szczegółowy!$B65="","",IF(Budżet_szczegółowy!D65&gt;0,Budżet_szczegółowy!D65,"NIE"))</f>
      </c>
      <c r="E65" s="328">
        <f>IF(Budżet_szczegółowy!$B65="","",IF(Budżet_szczegółowy!E65&gt;0,Budżet_szczegółowy!E65,"NIE"))</f>
      </c>
      <c r="F65" s="328">
        <f>IF(Budżet_szczegółowy!$B65="","",IF(Budżet_szczegółowy!F65&gt;0,Budżet_szczegółowy!F65,"NIE"))</f>
      </c>
      <c r="G65" s="328">
        <f>IF(Budżet_szczegółowy!$B65="","",IF(Budżet_szczegółowy!G65&gt;0,Budżet_szczegółowy!G65,"NIE"))</f>
      </c>
      <c r="H65" s="328">
        <f>IF(Budżet_szczegółowy!$B65="","",IF(Budżet_szczegółowy!H65&gt;0,Budżet_szczegółowy!H65,"NIE"))</f>
      </c>
      <c r="I65" s="328">
        <f>IF(Budżet_szczegółowy!$B65="","",IF(Budżet_szczegółowy!I65&gt;0,Budżet_szczegółowy!I65,"NIE"))</f>
      </c>
      <c r="J65" s="328">
        <f>IF(Budżet_szczegółowy!$B65="","",IF(Budżet_szczegółowy!J65&gt;0,Budżet_szczegółowy!J65,"NIE"))</f>
      </c>
      <c r="K65" s="328">
        <f>IF(Budżet_szczegółowy!$B65="","",IF(Budżet_szczegółowy!K65&gt;0,Budżet_szczegółowy!K65,"NIE"))</f>
      </c>
      <c r="L65" s="328">
        <f>IF(Budżet_szczegółowy!$B65="","",IF(Budżet_szczegółowy!L65&gt;0,Budżet_szczegółowy!L65,"NIE"))</f>
      </c>
      <c r="M65" s="329">
        <f>Budżet_szczegółowy!P65</f>
        <v>0</v>
      </c>
      <c r="N65" s="330">
        <f>Budżet_szczegółowy!S65</f>
        <v>0</v>
      </c>
      <c r="O65" s="330">
        <f>Budżet_szczegółowy!V65</f>
        <v>0</v>
      </c>
      <c r="P65" s="331">
        <f t="shared" si="4"/>
        <v>0</v>
      </c>
      <c r="Q65" s="333">
        <f t="shared" si="0"/>
        <v>0</v>
      </c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</row>
    <row r="66" spans="1:34" s="178" customFormat="1" ht="33.75" customHeight="1">
      <c r="A66" s="325">
        <f>Budżet_szczegółowy!A66</f>
      </c>
      <c r="B66" s="326">
        <f>IF(Budżet_szczegółowy!B66&lt;&gt;"",Budżet_szczegółowy!B66,"")</f>
      </c>
      <c r="C66" s="327">
        <f>IF(B66="","",IF(Budżet_szczegółowy!C66&gt;0,Budżet_szczegółowy!C66,""))</f>
      </c>
      <c r="D66" s="328">
        <f>IF(Budżet_szczegółowy!$B66="","",IF(Budżet_szczegółowy!D66&gt;0,Budżet_szczegółowy!D66,"NIE"))</f>
      </c>
      <c r="E66" s="328">
        <f>IF(Budżet_szczegółowy!$B66="","",IF(Budżet_szczegółowy!E66&gt;0,Budżet_szczegółowy!E66,"NIE"))</f>
      </c>
      <c r="F66" s="328">
        <f>IF(Budżet_szczegółowy!$B66="","",IF(Budżet_szczegółowy!F66&gt;0,Budżet_szczegółowy!F66,"NIE"))</f>
      </c>
      <c r="G66" s="328">
        <f>IF(Budżet_szczegółowy!$B66="","",IF(Budżet_szczegółowy!G66&gt;0,Budżet_szczegółowy!G66,"NIE"))</f>
      </c>
      <c r="H66" s="328">
        <f>IF(Budżet_szczegółowy!$B66="","",IF(Budżet_szczegółowy!H66&gt;0,Budżet_szczegółowy!H66,"NIE"))</f>
      </c>
      <c r="I66" s="328">
        <f>IF(Budżet_szczegółowy!$B66="","",IF(Budżet_szczegółowy!I66&gt;0,Budżet_szczegółowy!I66,"NIE"))</f>
      </c>
      <c r="J66" s="328">
        <f>IF(Budżet_szczegółowy!$B66="","",IF(Budżet_szczegółowy!J66&gt;0,Budżet_szczegółowy!J66,"NIE"))</f>
      </c>
      <c r="K66" s="328">
        <f>IF(Budżet_szczegółowy!$B66="","",IF(Budżet_szczegółowy!K66&gt;0,Budżet_szczegółowy!K66,"NIE"))</f>
      </c>
      <c r="L66" s="328">
        <f>IF(Budżet_szczegółowy!$B66="","",IF(Budżet_szczegółowy!L66&gt;0,Budżet_szczegółowy!L66,"NIE"))</f>
      </c>
      <c r="M66" s="329">
        <f>Budżet_szczegółowy!P66</f>
        <v>0</v>
      </c>
      <c r="N66" s="330">
        <f>Budżet_szczegółowy!S66</f>
        <v>0</v>
      </c>
      <c r="O66" s="330">
        <f>Budżet_szczegółowy!V66</f>
        <v>0</v>
      </c>
      <c r="P66" s="331">
        <f t="shared" si="4"/>
        <v>0</v>
      </c>
      <c r="Q66" s="333">
        <f t="shared" si="0"/>
        <v>0</v>
      </c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</row>
    <row r="67" spans="1:34" s="178" customFormat="1" ht="33.75" customHeight="1">
      <c r="A67" s="325">
        <f>Budżet_szczegółowy!A67</f>
      </c>
      <c r="B67" s="326">
        <f>IF(Budżet_szczegółowy!B67&lt;&gt;"",Budżet_szczegółowy!B67,"")</f>
      </c>
      <c r="C67" s="327">
        <f>IF(B67="","",IF(Budżet_szczegółowy!C67&gt;0,Budżet_szczegółowy!C67,""))</f>
      </c>
      <c r="D67" s="328">
        <f>IF(Budżet_szczegółowy!$B67="","",IF(Budżet_szczegółowy!D67&gt;0,Budżet_szczegółowy!D67,"NIE"))</f>
      </c>
      <c r="E67" s="328">
        <f>IF(Budżet_szczegółowy!$B67="","",IF(Budżet_szczegółowy!E67&gt;0,Budżet_szczegółowy!E67,"NIE"))</f>
      </c>
      <c r="F67" s="328">
        <f>IF(Budżet_szczegółowy!$B67="","",IF(Budżet_szczegółowy!F67&gt;0,Budżet_szczegółowy!F67,"NIE"))</f>
      </c>
      <c r="G67" s="328">
        <f>IF(Budżet_szczegółowy!$B67="","",IF(Budżet_szczegółowy!G67&gt;0,Budżet_szczegółowy!G67,"NIE"))</f>
      </c>
      <c r="H67" s="328">
        <f>IF(Budżet_szczegółowy!$B67="","",IF(Budżet_szczegółowy!H67&gt;0,Budżet_szczegółowy!H67,"NIE"))</f>
      </c>
      <c r="I67" s="328">
        <f>IF(Budżet_szczegółowy!$B67="","",IF(Budżet_szczegółowy!I67&gt;0,Budżet_szczegółowy!I67,"NIE"))</f>
      </c>
      <c r="J67" s="328">
        <f>IF(Budżet_szczegółowy!$B67="","",IF(Budżet_szczegółowy!J67&gt;0,Budżet_szczegółowy!J67,"NIE"))</f>
      </c>
      <c r="K67" s="328">
        <f>IF(Budżet_szczegółowy!$B67="","",IF(Budżet_szczegółowy!K67&gt;0,Budżet_szczegółowy!K67,"NIE"))</f>
      </c>
      <c r="L67" s="328">
        <f>IF(Budżet_szczegółowy!$B67="","",IF(Budżet_szczegółowy!L67&gt;0,Budżet_szczegółowy!L67,"NIE"))</f>
      </c>
      <c r="M67" s="329">
        <f>Budżet_szczegółowy!P67</f>
        <v>0</v>
      </c>
      <c r="N67" s="330">
        <f>Budżet_szczegółowy!S67</f>
        <v>0</v>
      </c>
      <c r="O67" s="330">
        <f>Budżet_szczegółowy!V67</f>
        <v>0</v>
      </c>
      <c r="P67" s="331">
        <f t="shared" si="4"/>
        <v>0</v>
      </c>
      <c r="Q67" s="333">
        <f t="shared" si="0"/>
        <v>0</v>
      </c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</row>
    <row r="68" spans="1:34" s="178" customFormat="1" ht="33.75" customHeight="1">
      <c r="A68" s="325">
        <f>Budżet_szczegółowy!A68</f>
      </c>
      <c r="B68" s="326">
        <f>IF(Budżet_szczegółowy!B68&lt;&gt;"",Budżet_szczegółowy!B68,"")</f>
      </c>
      <c r="C68" s="327">
        <f>IF(B68="","",IF(Budżet_szczegółowy!C68&gt;0,Budżet_szczegółowy!C68,""))</f>
      </c>
      <c r="D68" s="328">
        <f>IF(Budżet_szczegółowy!$B68="","",IF(Budżet_szczegółowy!D68&gt;0,Budżet_szczegółowy!D68,"NIE"))</f>
      </c>
      <c r="E68" s="328">
        <f>IF(Budżet_szczegółowy!$B68="","",IF(Budżet_szczegółowy!E68&gt;0,Budżet_szczegółowy!E68,"NIE"))</f>
      </c>
      <c r="F68" s="328">
        <f>IF(Budżet_szczegółowy!$B68="","",IF(Budżet_szczegółowy!F68&gt;0,Budżet_szczegółowy!F68,"NIE"))</f>
      </c>
      <c r="G68" s="328">
        <f>IF(Budżet_szczegółowy!$B68="","",IF(Budżet_szczegółowy!G68&gt;0,Budżet_szczegółowy!G68,"NIE"))</f>
      </c>
      <c r="H68" s="328">
        <f>IF(Budżet_szczegółowy!$B68="","",IF(Budżet_szczegółowy!H68&gt;0,Budżet_szczegółowy!H68,"NIE"))</f>
      </c>
      <c r="I68" s="328">
        <f>IF(Budżet_szczegółowy!$B68="","",IF(Budżet_szczegółowy!I68&gt;0,Budżet_szczegółowy!I68,"NIE"))</f>
      </c>
      <c r="J68" s="328">
        <f>IF(Budżet_szczegółowy!$B68="","",IF(Budżet_szczegółowy!J68&gt;0,Budżet_szczegółowy!J68,"NIE"))</f>
      </c>
      <c r="K68" s="328">
        <f>IF(Budżet_szczegółowy!$B68="","",IF(Budżet_szczegółowy!K68&gt;0,Budżet_szczegółowy!K68,"NIE"))</f>
      </c>
      <c r="L68" s="328">
        <f>IF(Budżet_szczegółowy!$B68="","",IF(Budżet_szczegółowy!L68&gt;0,Budżet_szczegółowy!L68,"NIE"))</f>
      </c>
      <c r="M68" s="329">
        <f>Budżet_szczegółowy!P68</f>
        <v>0</v>
      </c>
      <c r="N68" s="330">
        <f>Budżet_szczegółowy!S68</f>
        <v>0</v>
      </c>
      <c r="O68" s="330">
        <f>Budżet_szczegółowy!V68</f>
        <v>0</v>
      </c>
      <c r="P68" s="331">
        <f t="shared" si="4"/>
        <v>0</v>
      </c>
      <c r="Q68" s="333">
        <f t="shared" si="0"/>
        <v>0</v>
      </c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</row>
    <row r="69" spans="1:34" s="178" customFormat="1" ht="33.75" customHeight="1">
      <c r="A69" s="325">
        <f>Budżet_szczegółowy!A69</f>
      </c>
      <c r="B69" s="326">
        <f>IF(Budżet_szczegółowy!B69&lt;&gt;"",Budżet_szczegółowy!B69,"")</f>
      </c>
      <c r="C69" s="327">
        <f>IF(B69="","",IF(Budżet_szczegółowy!C69&gt;0,Budżet_szczegółowy!C69,""))</f>
      </c>
      <c r="D69" s="328">
        <f>IF(Budżet_szczegółowy!$B69="","",IF(Budżet_szczegółowy!D69&gt;0,Budżet_szczegółowy!D69,"NIE"))</f>
      </c>
      <c r="E69" s="328">
        <f>IF(Budżet_szczegółowy!$B69="","",IF(Budżet_szczegółowy!E69&gt;0,Budżet_szczegółowy!E69,"NIE"))</f>
      </c>
      <c r="F69" s="328">
        <f>IF(Budżet_szczegółowy!$B69="","",IF(Budżet_szczegółowy!F69&gt;0,Budżet_szczegółowy!F69,"NIE"))</f>
      </c>
      <c r="G69" s="328">
        <f>IF(Budżet_szczegółowy!$B69="","",IF(Budżet_szczegółowy!G69&gt;0,Budżet_szczegółowy!G69,"NIE"))</f>
      </c>
      <c r="H69" s="328">
        <f>IF(Budżet_szczegółowy!$B69="","",IF(Budżet_szczegółowy!H69&gt;0,Budżet_szczegółowy!H69,"NIE"))</f>
      </c>
      <c r="I69" s="328">
        <f>IF(Budżet_szczegółowy!$B69="","",IF(Budżet_szczegółowy!I69&gt;0,Budżet_szczegółowy!I69,"NIE"))</f>
      </c>
      <c r="J69" s="328">
        <f>IF(Budżet_szczegółowy!$B69="","",IF(Budżet_szczegółowy!J69&gt;0,Budżet_szczegółowy!J69,"NIE"))</f>
      </c>
      <c r="K69" s="328">
        <f>IF(Budżet_szczegółowy!$B69="","",IF(Budżet_szczegółowy!K69&gt;0,Budżet_szczegółowy!K69,"NIE"))</f>
      </c>
      <c r="L69" s="328">
        <f>IF(Budżet_szczegółowy!$B69="","",IF(Budżet_szczegółowy!L69&gt;0,Budżet_szczegółowy!L69,"NIE"))</f>
      </c>
      <c r="M69" s="329">
        <f>Budżet_szczegółowy!P69</f>
        <v>0</v>
      </c>
      <c r="N69" s="330">
        <f>Budżet_szczegółowy!S69</f>
        <v>0</v>
      </c>
      <c r="O69" s="330">
        <f>Budżet_szczegółowy!V69</f>
        <v>0</v>
      </c>
      <c r="P69" s="331">
        <f t="shared" si="4"/>
        <v>0</v>
      </c>
      <c r="Q69" s="333">
        <f aca="true" t="shared" si="5" ref="Q69:Q132">P69</f>
        <v>0</v>
      </c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</row>
    <row r="70" spans="1:34" s="178" customFormat="1" ht="33.75" customHeight="1" thickBot="1">
      <c r="A70" s="325">
        <f>Budżet_szczegółowy!A70</f>
      </c>
      <c r="B70" s="326">
        <f>IF(Budżet_szczegółowy!B70&lt;&gt;"",Budżet_szczegółowy!B70,"")</f>
      </c>
      <c r="C70" s="327">
        <f>IF(B70="","",IF(Budżet_szczegółowy!C70&gt;0,Budżet_szczegółowy!C70,""))</f>
      </c>
      <c r="D70" s="328">
        <f>IF(Budżet_szczegółowy!$B70="","",IF(Budżet_szczegółowy!D70&gt;0,Budżet_szczegółowy!D70,"NIE"))</f>
      </c>
      <c r="E70" s="328">
        <f>IF(Budżet_szczegółowy!$B70="","",IF(Budżet_szczegółowy!E70&gt;0,Budżet_szczegółowy!E70,"NIE"))</f>
      </c>
      <c r="F70" s="328">
        <f>IF(Budżet_szczegółowy!$B70="","",IF(Budżet_szczegółowy!F70&gt;0,Budżet_szczegółowy!F70,"NIE"))</f>
      </c>
      <c r="G70" s="328">
        <f>IF(Budżet_szczegółowy!$B70="","",IF(Budżet_szczegółowy!G70&gt;0,Budżet_szczegółowy!G70,"NIE"))</f>
      </c>
      <c r="H70" s="328">
        <f>IF(Budżet_szczegółowy!$B70="","",IF(Budżet_szczegółowy!H70&gt;0,Budżet_szczegółowy!H70,"NIE"))</f>
      </c>
      <c r="I70" s="328">
        <f>IF(Budżet_szczegółowy!$B70="","",IF(Budżet_szczegółowy!I70&gt;0,Budżet_szczegółowy!I70,"NIE"))</f>
      </c>
      <c r="J70" s="328">
        <f>IF(Budżet_szczegółowy!$B70="","",IF(Budżet_szczegółowy!J70&gt;0,Budżet_szczegółowy!J70,"NIE"))</f>
      </c>
      <c r="K70" s="328">
        <f>IF(Budżet_szczegółowy!$B70="","",IF(Budżet_szczegółowy!K70&gt;0,Budżet_szczegółowy!K70,"NIE"))</f>
      </c>
      <c r="L70" s="328">
        <f>IF(Budżet_szczegółowy!$B70="","",IF(Budżet_szczegółowy!L70&gt;0,Budżet_szczegółowy!L70,"NIE"))</f>
      </c>
      <c r="M70" s="329">
        <f>Budżet_szczegółowy!P70</f>
        <v>0</v>
      </c>
      <c r="N70" s="330">
        <f>Budżet_szczegółowy!S70</f>
        <v>0</v>
      </c>
      <c r="O70" s="330">
        <f>Budżet_szczegółowy!V70</f>
        <v>0</v>
      </c>
      <c r="P70" s="331">
        <f t="shared" si="4"/>
        <v>0</v>
      </c>
      <c r="Q70" s="333">
        <f t="shared" si="5"/>
        <v>0</v>
      </c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</row>
    <row r="71" spans="1:34" s="178" customFormat="1" ht="33.75" customHeight="1" thickBot="1">
      <c r="A71" s="335"/>
      <c r="B71" s="892" t="str">
        <f>Budżet_ogółem!B10</f>
        <v>Zadanie 5 - </v>
      </c>
      <c r="C71" s="892"/>
      <c r="D71" s="892"/>
      <c r="E71" s="892"/>
      <c r="F71" s="892"/>
      <c r="G71" s="892"/>
      <c r="H71" s="892"/>
      <c r="I71" s="892"/>
      <c r="J71" s="892"/>
      <c r="K71" s="892"/>
      <c r="L71" s="893"/>
      <c r="M71" s="336">
        <f>SUM(M72:M86)</f>
        <v>0</v>
      </c>
      <c r="N71" s="337">
        <f>SUM(N72:N86)</f>
        <v>0</v>
      </c>
      <c r="O71" s="337">
        <f>SUM(O72:O86)</f>
        <v>0</v>
      </c>
      <c r="P71" s="324">
        <f>SUM(M71:O71)</f>
        <v>0</v>
      </c>
      <c r="Q71" s="324">
        <f t="shared" si="5"/>
        <v>0</v>
      </c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</row>
    <row r="72" spans="1:34" s="178" customFormat="1" ht="33.75" customHeight="1">
      <c r="A72" s="325">
        <f>Budżet_szczegółowy!A72</f>
      </c>
      <c r="B72" s="326">
        <f>IF(Budżet_szczegółowy!B72&lt;&gt;"",Budżet_szczegółowy!B72,"")</f>
      </c>
      <c r="C72" s="327">
        <f>IF(B72="","",IF(Budżet_szczegółowy!C72&gt;0,Budżet_szczegółowy!C72,""))</f>
      </c>
      <c r="D72" s="328">
        <f>IF(Budżet_szczegółowy!$B72="","",IF(Budżet_szczegółowy!D72&gt;0,Budżet_szczegółowy!D72,"NIE"))</f>
      </c>
      <c r="E72" s="328">
        <f>IF(Budżet_szczegółowy!$B72="","",IF(Budżet_szczegółowy!E72&gt;0,Budżet_szczegółowy!E72,"NIE"))</f>
      </c>
      <c r="F72" s="328">
        <f>IF(Budżet_szczegółowy!$B72="","",IF(Budżet_szczegółowy!F72&gt;0,Budżet_szczegółowy!F72,"NIE"))</f>
      </c>
      <c r="G72" s="328">
        <f>IF(Budżet_szczegółowy!$B72="","",IF(Budżet_szczegółowy!G72&gt;0,Budżet_szczegółowy!G72,"NIE"))</f>
      </c>
      <c r="H72" s="328">
        <f>IF(Budżet_szczegółowy!$B72="","",IF(Budżet_szczegółowy!H72&gt;0,Budżet_szczegółowy!H72,"NIE"))</f>
      </c>
      <c r="I72" s="328">
        <f>IF(Budżet_szczegółowy!$B72="","",IF(Budżet_szczegółowy!I72&gt;0,Budżet_szczegółowy!I72,"NIE"))</f>
      </c>
      <c r="J72" s="328">
        <f>IF(Budżet_szczegółowy!$B72="","",IF(Budżet_szczegółowy!J72&gt;0,Budżet_szczegółowy!J72,"NIE"))</f>
      </c>
      <c r="K72" s="328">
        <f>IF(Budżet_szczegółowy!$B72="","",IF(Budżet_szczegółowy!K72&gt;0,Budżet_szczegółowy!K72,"NIE"))</f>
      </c>
      <c r="L72" s="328">
        <f>IF(Budżet_szczegółowy!$B72="","",IF(Budżet_szczegółowy!L72&gt;0,Budżet_szczegółowy!L72,"NIE"))</f>
      </c>
      <c r="M72" s="329">
        <f>Budżet_szczegółowy!P72</f>
        <v>0</v>
      </c>
      <c r="N72" s="330">
        <f>Budżet_szczegółowy!S72</f>
        <v>0</v>
      </c>
      <c r="O72" s="330">
        <f>Budżet_szczegółowy!V72</f>
        <v>0</v>
      </c>
      <c r="P72" s="331">
        <f>SUM(M72+N72+O72)</f>
        <v>0</v>
      </c>
      <c r="Q72" s="333">
        <f t="shared" si="5"/>
        <v>0</v>
      </c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</row>
    <row r="73" spans="1:34" s="178" customFormat="1" ht="33.75" customHeight="1">
      <c r="A73" s="325">
        <f>Budżet_szczegółowy!A73</f>
      </c>
      <c r="B73" s="326">
        <f>IF(Budżet_szczegółowy!B73&lt;&gt;"",Budżet_szczegółowy!B73,"")</f>
      </c>
      <c r="C73" s="327">
        <f>IF(B73="","",IF(Budżet_szczegółowy!C73&gt;0,Budżet_szczegółowy!C73,""))</f>
      </c>
      <c r="D73" s="328">
        <f>IF(Budżet_szczegółowy!$B73="","",IF(Budżet_szczegółowy!D73&gt;0,Budżet_szczegółowy!D73,"NIE"))</f>
      </c>
      <c r="E73" s="328">
        <f>IF(Budżet_szczegółowy!$B73="","",IF(Budżet_szczegółowy!E73&gt;0,Budżet_szczegółowy!E73,"NIE"))</f>
      </c>
      <c r="F73" s="328">
        <f>IF(Budżet_szczegółowy!$B73="","",IF(Budżet_szczegółowy!F73&gt;0,Budżet_szczegółowy!F73,"NIE"))</f>
      </c>
      <c r="G73" s="328">
        <f>IF(Budżet_szczegółowy!$B73="","",IF(Budżet_szczegółowy!G73&gt;0,Budżet_szczegółowy!G73,"NIE"))</f>
      </c>
      <c r="H73" s="328">
        <f>IF(Budżet_szczegółowy!$B73="","",IF(Budżet_szczegółowy!H73&gt;0,Budżet_szczegółowy!H73,"NIE"))</f>
      </c>
      <c r="I73" s="328">
        <f>IF(Budżet_szczegółowy!$B73="","",IF(Budżet_szczegółowy!I73&gt;0,Budżet_szczegółowy!I73,"NIE"))</f>
      </c>
      <c r="J73" s="328">
        <f>IF(Budżet_szczegółowy!$B73="","",IF(Budżet_szczegółowy!J73&gt;0,Budżet_szczegółowy!J73,"NIE"))</f>
      </c>
      <c r="K73" s="328">
        <f>IF(Budżet_szczegółowy!$B73="","",IF(Budżet_szczegółowy!K73&gt;0,Budżet_szczegółowy!K73,"NIE"))</f>
      </c>
      <c r="L73" s="328">
        <f>IF(Budżet_szczegółowy!$B73="","",IF(Budżet_szczegółowy!L73&gt;0,Budżet_szczegółowy!L73,"NIE"))</f>
      </c>
      <c r="M73" s="329">
        <f>Budżet_szczegółowy!P73</f>
        <v>0</v>
      </c>
      <c r="N73" s="330">
        <f>Budżet_szczegółowy!S73</f>
        <v>0</v>
      </c>
      <c r="O73" s="330">
        <f>Budżet_szczegółowy!V73</f>
        <v>0</v>
      </c>
      <c r="P73" s="331">
        <f aca="true" t="shared" si="6" ref="P73:P86">SUM(M73+N73+O73)</f>
        <v>0</v>
      </c>
      <c r="Q73" s="333">
        <f t="shared" si="5"/>
        <v>0</v>
      </c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</row>
    <row r="74" spans="1:34" s="178" customFormat="1" ht="33.75" customHeight="1">
      <c r="A74" s="325">
        <f>Budżet_szczegółowy!A74</f>
      </c>
      <c r="B74" s="326">
        <f>IF(Budżet_szczegółowy!B74&lt;&gt;"",Budżet_szczegółowy!B74,"")</f>
      </c>
      <c r="C74" s="327">
        <f>IF(B74="","",IF(Budżet_szczegółowy!C74&gt;0,Budżet_szczegółowy!C74,""))</f>
      </c>
      <c r="D74" s="328">
        <f>IF(Budżet_szczegółowy!$B74="","",IF(Budżet_szczegółowy!D74&gt;0,Budżet_szczegółowy!D74,"NIE"))</f>
      </c>
      <c r="E74" s="328">
        <f>IF(Budżet_szczegółowy!$B74="","",IF(Budżet_szczegółowy!E74&gt;0,Budżet_szczegółowy!E74,"NIE"))</f>
      </c>
      <c r="F74" s="328">
        <f>IF(Budżet_szczegółowy!$B74="","",IF(Budżet_szczegółowy!F74&gt;0,Budżet_szczegółowy!F74,"NIE"))</f>
      </c>
      <c r="G74" s="328">
        <f>IF(Budżet_szczegółowy!$B74="","",IF(Budżet_szczegółowy!G74&gt;0,Budżet_szczegółowy!G74,"NIE"))</f>
      </c>
      <c r="H74" s="328">
        <f>IF(Budżet_szczegółowy!$B74="","",IF(Budżet_szczegółowy!H74&gt;0,Budżet_szczegółowy!H74,"NIE"))</f>
      </c>
      <c r="I74" s="328">
        <f>IF(Budżet_szczegółowy!$B74="","",IF(Budżet_szczegółowy!I74&gt;0,Budżet_szczegółowy!I74,"NIE"))</f>
      </c>
      <c r="J74" s="328">
        <f>IF(Budżet_szczegółowy!$B74="","",IF(Budżet_szczegółowy!J74&gt;0,Budżet_szczegółowy!J74,"NIE"))</f>
      </c>
      <c r="K74" s="328">
        <f>IF(Budżet_szczegółowy!$B74="","",IF(Budżet_szczegółowy!K74&gt;0,Budżet_szczegółowy!K74,"NIE"))</f>
      </c>
      <c r="L74" s="328">
        <f>IF(Budżet_szczegółowy!$B74="","",IF(Budżet_szczegółowy!L74&gt;0,Budżet_szczegółowy!L74,"NIE"))</f>
      </c>
      <c r="M74" s="329">
        <f>Budżet_szczegółowy!P74</f>
        <v>0</v>
      </c>
      <c r="N74" s="330">
        <f>Budżet_szczegółowy!S74</f>
        <v>0</v>
      </c>
      <c r="O74" s="330">
        <f>Budżet_szczegółowy!V74</f>
        <v>0</v>
      </c>
      <c r="P74" s="331">
        <f t="shared" si="6"/>
        <v>0</v>
      </c>
      <c r="Q74" s="333">
        <f t="shared" si="5"/>
        <v>0</v>
      </c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</row>
    <row r="75" spans="1:34" s="178" customFormat="1" ht="33.75" customHeight="1">
      <c r="A75" s="325">
        <f>Budżet_szczegółowy!A75</f>
      </c>
      <c r="B75" s="326">
        <f>IF(Budżet_szczegółowy!B75&lt;&gt;"",Budżet_szczegółowy!B75,"")</f>
      </c>
      <c r="C75" s="327">
        <f>IF(B75="","",IF(Budżet_szczegółowy!C75&gt;0,Budżet_szczegółowy!C75,""))</f>
      </c>
      <c r="D75" s="328">
        <f>IF(Budżet_szczegółowy!$B75="","",IF(Budżet_szczegółowy!D75&gt;0,Budżet_szczegółowy!D75,"NIE"))</f>
      </c>
      <c r="E75" s="328">
        <f>IF(Budżet_szczegółowy!$B75="","",IF(Budżet_szczegółowy!E75&gt;0,Budżet_szczegółowy!E75,"NIE"))</f>
      </c>
      <c r="F75" s="328">
        <f>IF(Budżet_szczegółowy!$B75="","",IF(Budżet_szczegółowy!F75&gt;0,Budżet_szczegółowy!F75,"NIE"))</f>
      </c>
      <c r="G75" s="328">
        <f>IF(Budżet_szczegółowy!$B75="","",IF(Budżet_szczegółowy!G75&gt;0,Budżet_szczegółowy!G75,"NIE"))</f>
      </c>
      <c r="H75" s="328">
        <f>IF(Budżet_szczegółowy!$B75="","",IF(Budżet_szczegółowy!H75&gt;0,Budżet_szczegółowy!H75,"NIE"))</f>
      </c>
      <c r="I75" s="328">
        <f>IF(Budżet_szczegółowy!$B75="","",IF(Budżet_szczegółowy!I75&gt;0,Budżet_szczegółowy!I75,"NIE"))</f>
      </c>
      <c r="J75" s="328">
        <f>IF(Budżet_szczegółowy!$B75="","",IF(Budżet_szczegółowy!J75&gt;0,Budżet_szczegółowy!J75,"NIE"))</f>
      </c>
      <c r="K75" s="328">
        <f>IF(Budżet_szczegółowy!$B75="","",IF(Budżet_szczegółowy!K75&gt;0,Budżet_szczegółowy!K75,"NIE"))</f>
      </c>
      <c r="L75" s="328">
        <f>IF(Budżet_szczegółowy!$B75="","",IF(Budżet_szczegółowy!L75&gt;0,Budżet_szczegółowy!L75,"NIE"))</f>
      </c>
      <c r="M75" s="329">
        <f>Budżet_szczegółowy!P75</f>
        <v>0</v>
      </c>
      <c r="N75" s="330">
        <f>Budżet_szczegółowy!S75</f>
        <v>0</v>
      </c>
      <c r="O75" s="330">
        <f>Budżet_szczegółowy!V75</f>
        <v>0</v>
      </c>
      <c r="P75" s="331">
        <f t="shared" si="6"/>
        <v>0</v>
      </c>
      <c r="Q75" s="333">
        <f t="shared" si="5"/>
        <v>0</v>
      </c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</row>
    <row r="76" spans="1:34" s="178" customFormat="1" ht="33.75" customHeight="1">
      <c r="A76" s="325">
        <f>Budżet_szczegółowy!A76</f>
      </c>
      <c r="B76" s="326">
        <f>IF(Budżet_szczegółowy!B76&lt;&gt;"",Budżet_szczegółowy!B76,"")</f>
      </c>
      <c r="C76" s="327">
        <f>IF(B76="","",IF(Budżet_szczegółowy!C76&gt;0,Budżet_szczegółowy!C76,""))</f>
      </c>
      <c r="D76" s="328">
        <f>IF(Budżet_szczegółowy!$B76="","",IF(Budżet_szczegółowy!D76&gt;0,Budżet_szczegółowy!D76,"NIE"))</f>
      </c>
      <c r="E76" s="328">
        <f>IF(Budżet_szczegółowy!$B76="","",IF(Budżet_szczegółowy!E76&gt;0,Budżet_szczegółowy!E76,"NIE"))</f>
      </c>
      <c r="F76" s="328">
        <f>IF(Budżet_szczegółowy!$B76="","",IF(Budżet_szczegółowy!F76&gt;0,Budżet_szczegółowy!F76,"NIE"))</f>
      </c>
      <c r="G76" s="328">
        <f>IF(Budżet_szczegółowy!$B76="","",IF(Budżet_szczegółowy!G76&gt;0,Budżet_szczegółowy!G76,"NIE"))</f>
      </c>
      <c r="H76" s="328">
        <f>IF(Budżet_szczegółowy!$B76="","",IF(Budżet_szczegółowy!H76&gt;0,Budżet_szczegółowy!H76,"NIE"))</f>
      </c>
      <c r="I76" s="328">
        <f>IF(Budżet_szczegółowy!$B76="","",IF(Budżet_szczegółowy!I76&gt;0,Budżet_szczegółowy!I76,"NIE"))</f>
      </c>
      <c r="J76" s="328">
        <f>IF(Budżet_szczegółowy!$B76="","",IF(Budżet_szczegółowy!J76&gt;0,Budżet_szczegółowy!J76,"NIE"))</f>
      </c>
      <c r="K76" s="328">
        <f>IF(Budżet_szczegółowy!$B76="","",IF(Budżet_szczegółowy!K76&gt;0,Budżet_szczegółowy!K76,"NIE"))</f>
      </c>
      <c r="L76" s="328">
        <f>IF(Budżet_szczegółowy!$B76="","",IF(Budżet_szczegółowy!L76&gt;0,Budżet_szczegółowy!L76,"NIE"))</f>
      </c>
      <c r="M76" s="329">
        <f>Budżet_szczegółowy!P76</f>
        <v>0</v>
      </c>
      <c r="N76" s="330">
        <f>Budżet_szczegółowy!S76</f>
        <v>0</v>
      </c>
      <c r="O76" s="330">
        <f>Budżet_szczegółowy!V76</f>
        <v>0</v>
      </c>
      <c r="P76" s="331">
        <f t="shared" si="6"/>
        <v>0</v>
      </c>
      <c r="Q76" s="333">
        <f t="shared" si="5"/>
        <v>0</v>
      </c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</row>
    <row r="77" spans="1:34" s="178" customFormat="1" ht="33.75" customHeight="1">
      <c r="A77" s="325">
        <f>Budżet_szczegółowy!A77</f>
      </c>
      <c r="B77" s="326">
        <f>IF(Budżet_szczegółowy!B77&lt;&gt;"",Budżet_szczegółowy!B77,"")</f>
      </c>
      <c r="C77" s="327">
        <f>IF(B77="","",IF(Budżet_szczegółowy!C77&gt;0,Budżet_szczegółowy!C77,""))</f>
      </c>
      <c r="D77" s="328">
        <f>IF(Budżet_szczegółowy!$B77="","",IF(Budżet_szczegółowy!D77&gt;0,Budżet_szczegółowy!D77,"NIE"))</f>
      </c>
      <c r="E77" s="328">
        <f>IF(Budżet_szczegółowy!$B77="","",IF(Budżet_szczegółowy!E77&gt;0,Budżet_szczegółowy!E77,"NIE"))</f>
      </c>
      <c r="F77" s="328">
        <f>IF(Budżet_szczegółowy!$B77="","",IF(Budżet_szczegółowy!F77&gt;0,Budżet_szczegółowy!F77,"NIE"))</f>
      </c>
      <c r="G77" s="328">
        <f>IF(Budżet_szczegółowy!$B77="","",IF(Budżet_szczegółowy!G77&gt;0,Budżet_szczegółowy!G77,"NIE"))</f>
      </c>
      <c r="H77" s="328">
        <f>IF(Budżet_szczegółowy!$B77="","",IF(Budżet_szczegółowy!H77&gt;0,Budżet_szczegółowy!H77,"NIE"))</f>
      </c>
      <c r="I77" s="328">
        <f>IF(Budżet_szczegółowy!$B77="","",IF(Budżet_szczegółowy!I77&gt;0,Budżet_szczegółowy!I77,"NIE"))</f>
      </c>
      <c r="J77" s="328">
        <f>IF(Budżet_szczegółowy!$B77="","",IF(Budżet_szczegółowy!J77&gt;0,Budżet_szczegółowy!J77,"NIE"))</f>
      </c>
      <c r="K77" s="328">
        <f>IF(Budżet_szczegółowy!$B77="","",IF(Budżet_szczegółowy!K77&gt;0,Budżet_szczegółowy!K77,"NIE"))</f>
      </c>
      <c r="L77" s="328">
        <f>IF(Budżet_szczegółowy!$B77="","",IF(Budżet_szczegółowy!L77&gt;0,Budżet_szczegółowy!L77,"NIE"))</f>
      </c>
      <c r="M77" s="329">
        <f>Budżet_szczegółowy!P77</f>
        <v>0</v>
      </c>
      <c r="N77" s="330">
        <f>Budżet_szczegółowy!S77</f>
        <v>0</v>
      </c>
      <c r="O77" s="330">
        <f>Budżet_szczegółowy!V77</f>
        <v>0</v>
      </c>
      <c r="P77" s="331">
        <f t="shared" si="6"/>
        <v>0</v>
      </c>
      <c r="Q77" s="333">
        <f t="shared" si="5"/>
        <v>0</v>
      </c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</row>
    <row r="78" spans="1:34" s="178" customFormat="1" ht="33.75" customHeight="1">
      <c r="A78" s="325">
        <f>Budżet_szczegółowy!A78</f>
      </c>
      <c r="B78" s="326">
        <f>IF(Budżet_szczegółowy!B78&lt;&gt;"",Budżet_szczegółowy!B78,"")</f>
      </c>
      <c r="C78" s="327">
        <f>IF(B78="","",IF(Budżet_szczegółowy!C78&gt;0,Budżet_szczegółowy!C78,""))</f>
      </c>
      <c r="D78" s="328">
        <f>IF(Budżet_szczegółowy!$B78="","",IF(Budżet_szczegółowy!D78&gt;0,Budżet_szczegółowy!D78,"NIE"))</f>
      </c>
      <c r="E78" s="328">
        <f>IF(Budżet_szczegółowy!$B78="","",IF(Budżet_szczegółowy!E78&gt;0,Budżet_szczegółowy!E78,"NIE"))</f>
      </c>
      <c r="F78" s="328">
        <f>IF(Budżet_szczegółowy!$B78="","",IF(Budżet_szczegółowy!F78&gt;0,Budżet_szczegółowy!F78,"NIE"))</f>
      </c>
      <c r="G78" s="328">
        <f>IF(Budżet_szczegółowy!$B78="","",IF(Budżet_szczegółowy!G78&gt;0,Budżet_szczegółowy!G78,"NIE"))</f>
      </c>
      <c r="H78" s="328">
        <f>IF(Budżet_szczegółowy!$B78="","",IF(Budżet_szczegółowy!H78&gt;0,Budżet_szczegółowy!H78,"NIE"))</f>
      </c>
      <c r="I78" s="328">
        <f>IF(Budżet_szczegółowy!$B78="","",IF(Budżet_szczegółowy!I78&gt;0,Budżet_szczegółowy!I78,"NIE"))</f>
      </c>
      <c r="J78" s="328">
        <f>IF(Budżet_szczegółowy!$B78="","",IF(Budżet_szczegółowy!J78&gt;0,Budżet_szczegółowy!J78,"NIE"))</f>
      </c>
      <c r="K78" s="328">
        <f>IF(Budżet_szczegółowy!$B78="","",IF(Budżet_szczegółowy!K78&gt;0,Budżet_szczegółowy!K78,"NIE"))</f>
      </c>
      <c r="L78" s="328">
        <f>IF(Budżet_szczegółowy!$B78="","",IF(Budżet_szczegółowy!L78&gt;0,Budżet_szczegółowy!L78,"NIE"))</f>
      </c>
      <c r="M78" s="329">
        <f>Budżet_szczegółowy!P78</f>
        <v>0</v>
      </c>
      <c r="N78" s="330">
        <f>Budżet_szczegółowy!S78</f>
        <v>0</v>
      </c>
      <c r="O78" s="330">
        <f>Budżet_szczegółowy!V78</f>
        <v>0</v>
      </c>
      <c r="P78" s="331">
        <f t="shared" si="6"/>
        <v>0</v>
      </c>
      <c r="Q78" s="333">
        <f t="shared" si="5"/>
        <v>0</v>
      </c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</row>
    <row r="79" spans="1:34" s="178" customFormat="1" ht="33.75" customHeight="1">
      <c r="A79" s="325">
        <f>Budżet_szczegółowy!A79</f>
      </c>
      <c r="B79" s="326">
        <f>IF(Budżet_szczegółowy!B79&lt;&gt;"",Budżet_szczegółowy!B79,"")</f>
      </c>
      <c r="C79" s="327">
        <f>IF(B79="","",IF(Budżet_szczegółowy!C79&gt;0,Budżet_szczegółowy!C79,""))</f>
      </c>
      <c r="D79" s="328">
        <f>IF(Budżet_szczegółowy!$B79="","",IF(Budżet_szczegółowy!D79&gt;0,Budżet_szczegółowy!D79,"NIE"))</f>
      </c>
      <c r="E79" s="328">
        <f>IF(Budżet_szczegółowy!$B79="","",IF(Budżet_szczegółowy!E79&gt;0,Budżet_szczegółowy!E79,"NIE"))</f>
      </c>
      <c r="F79" s="328">
        <f>IF(Budżet_szczegółowy!$B79="","",IF(Budżet_szczegółowy!F79&gt;0,Budżet_szczegółowy!F79,"NIE"))</f>
      </c>
      <c r="G79" s="328">
        <f>IF(Budżet_szczegółowy!$B79="","",IF(Budżet_szczegółowy!G79&gt;0,Budżet_szczegółowy!G79,"NIE"))</f>
      </c>
      <c r="H79" s="328">
        <f>IF(Budżet_szczegółowy!$B79="","",IF(Budżet_szczegółowy!H79&gt;0,Budżet_szczegółowy!H79,"NIE"))</f>
      </c>
      <c r="I79" s="328">
        <f>IF(Budżet_szczegółowy!$B79="","",IF(Budżet_szczegółowy!I79&gt;0,Budżet_szczegółowy!I79,"NIE"))</f>
      </c>
      <c r="J79" s="328">
        <f>IF(Budżet_szczegółowy!$B79="","",IF(Budżet_szczegółowy!J79&gt;0,Budżet_szczegółowy!J79,"NIE"))</f>
      </c>
      <c r="K79" s="328">
        <f>IF(Budżet_szczegółowy!$B79="","",IF(Budżet_szczegółowy!K79&gt;0,Budżet_szczegółowy!K79,"NIE"))</f>
      </c>
      <c r="L79" s="328">
        <f>IF(Budżet_szczegółowy!$B79="","",IF(Budżet_szczegółowy!L79&gt;0,Budżet_szczegółowy!L79,"NIE"))</f>
      </c>
      <c r="M79" s="329">
        <f>Budżet_szczegółowy!P79</f>
        <v>0</v>
      </c>
      <c r="N79" s="330">
        <f>Budżet_szczegółowy!S79</f>
        <v>0</v>
      </c>
      <c r="O79" s="330">
        <f>Budżet_szczegółowy!V79</f>
        <v>0</v>
      </c>
      <c r="P79" s="331">
        <f t="shared" si="6"/>
        <v>0</v>
      </c>
      <c r="Q79" s="333">
        <f t="shared" si="5"/>
        <v>0</v>
      </c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</row>
    <row r="80" spans="1:34" s="178" customFormat="1" ht="33.75" customHeight="1">
      <c r="A80" s="325">
        <f>Budżet_szczegółowy!A80</f>
      </c>
      <c r="B80" s="326">
        <f>IF(Budżet_szczegółowy!B80&lt;&gt;"",Budżet_szczegółowy!B80,"")</f>
      </c>
      <c r="C80" s="327">
        <f>IF(B80="","",IF(Budżet_szczegółowy!C80&gt;0,Budżet_szczegółowy!C80,""))</f>
      </c>
      <c r="D80" s="328">
        <f>IF(Budżet_szczegółowy!$B80="","",IF(Budżet_szczegółowy!D80&gt;0,Budżet_szczegółowy!D80,"NIE"))</f>
      </c>
      <c r="E80" s="328">
        <f>IF(Budżet_szczegółowy!$B80="","",IF(Budżet_szczegółowy!E80&gt;0,Budżet_szczegółowy!E80,"NIE"))</f>
      </c>
      <c r="F80" s="328">
        <f>IF(Budżet_szczegółowy!$B80="","",IF(Budżet_szczegółowy!F80&gt;0,Budżet_szczegółowy!F80,"NIE"))</f>
      </c>
      <c r="G80" s="328">
        <f>IF(Budżet_szczegółowy!$B80="","",IF(Budżet_szczegółowy!G80&gt;0,Budżet_szczegółowy!G80,"NIE"))</f>
      </c>
      <c r="H80" s="328">
        <f>IF(Budżet_szczegółowy!$B80="","",IF(Budżet_szczegółowy!H80&gt;0,Budżet_szczegółowy!H80,"NIE"))</f>
      </c>
      <c r="I80" s="328">
        <f>IF(Budżet_szczegółowy!$B80="","",IF(Budżet_szczegółowy!I80&gt;0,Budżet_szczegółowy!I80,"NIE"))</f>
      </c>
      <c r="J80" s="328">
        <f>IF(Budżet_szczegółowy!$B80="","",IF(Budżet_szczegółowy!J80&gt;0,Budżet_szczegółowy!J80,"NIE"))</f>
      </c>
      <c r="K80" s="328">
        <f>IF(Budżet_szczegółowy!$B80="","",IF(Budżet_szczegółowy!K80&gt;0,Budżet_szczegółowy!K80,"NIE"))</f>
      </c>
      <c r="L80" s="328">
        <f>IF(Budżet_szczegółowy!$B80="","",IF(Budżet_szczegółowy!L80&gt;0,Budżet_szczegółowy!L80,"NIE"))</f>
      </c>
      <c r="M80" s="329">
        <f>Budżet_szczegółowy!P80</f>
        <v>0</v>
      </c>
      <c r="N80" s="330">
        <f>Budżet_szczegółowy!S80</f>
        <v>0</v>
      </c>
      <c r="O80" s="330">
        <f>Budżet_szczegółowy!V80</f>
        <v>0</v>
      </c>
      <c r="P80" s="331">
        <f t="shared" si="6"/>
        <v>0</v>
      </c>
      <c r="Q80" s="333">
        <f t="shared" si="5"/>
        <v>0</v>
      </c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</row>
    <row r="81" spans="1:34" s="178" customFormat="1" ht="33.75" customHeight="1">
      <c r="A81" s="325">
        <f>Budżet_szczegółowy!A81</f>
      </c>
      <c r="B81" s="326">
        <f>IF(Budżet_szczegółowy!B81&lt;&gt;"",Budżet_szczegółowy!B81,"")</f>
      </c>
      <c r="C81" s="327">
        <f>IF(B81="","",IF(Budżet_szczegółowy!C81&gt;0,Budżet_szczegółowy!C81,""))</f>
      </c>
      <c r="D81" s="328">
        <f>IF(Budżet_szczegółowy!$B81="","",IF(Budżet_szczegółowy!D81&gt;0,Budżet_szczegółowy!D81,"NIE"))</f>
      </c>
      <c r="E81" s="328">
        <f>IF(Budżet_szczegółowy!$B81="","",IF(Budżet_szczegółowy!E81&gt;0,Budżet_szczegółowy!E81,"NIE"))</f>
      </c>
      <c r="F81" s="328">
        <f>IF(Budżet_szczegółowy!$B81="","",IF(Budżet_szczegółowy!F81&gt;0,Budżet_szczegółowy!F81,"NIE"))</f>
      </c>
      <c r="G81" s="328">
        <f>IF(Budżet_szczegółowy!$B81="","",IF(Budżet_szczegółowy!G81&gt;0,Budżet_szczegółowy!G81,"NIE"))</f>
      </c>
      <c r="H81" s="328">
        <f>IF(Budżet_szczegółowy!$B81="","",IF(Budżet_szczegółowy!H81&gt;0,Budżet_szczegółowy!H81,"NIE"))</f>
      </c>
      <c r="I81" s="328">
        <f>IF(Budżet_szczegółowy!$B81="","",IF(Budżet_szczegółowy!I81&gt;0,Budżet_szczegółowy!I81,"NIE"))</f>
      </c>
      <c r="J81" s="328">
        <f>IF(Budżet_szczegółowy!$B81="","",IF(Budżet_szczegółowy!J81&gt;0,Budżet_szczegółowy!J81,"NIE"))</f>
      </c>
      <c r="K81" s="328">
        <f>IF(Budżet_szczegółowy!$B81="","",IF(Budżet_szczegółowy!K81&gt;0,Budżet_szczegółowy!K81,"NIE"))</f>
      </c>
      <c r="L81" s="328">
        <f>IF(Budżet_szczegółowy!$B81="","",IF(Budżet_szczegółowy!L81&gt;0,Budżet_szczegółowy!L81,"NIE"))</f>
      </c>
      <c r="M81" s="329">
        <f>Budżet_szczegółowy!P81</f>
        <v>0</v>
      </c>
      <c r="N81" s="330">
        <f>Budżet_szczegółowy!S81</f>
        <v>0</v>
      </c>
      <c r="O81" s="330">
        <f>Budżet_szczegółowy!V81</f>
        <v>0</v>
      </c>
      <c r="P81" s="331">
        <f t="shared" si="6"/>
        <v>0</v>
      </c>
      <c r="Q81" s="333">
        <f t="shared" si="5"/>
        <v>0</v>
      </c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</row>
    <row r="82" spans="1:34" s="178" customFormat="1" ht="33.75" customHeight="1">
      <c r="A82" s="325">
        <f>Budżet_szczegółowy!A82</f>
      </c>
      <c r="B82" s="326">
        <f>IF(Budżet_szczegółowy!B82&lt;&gt;"",Budżet_szczegółowy!B82,"")</f>
      </c>
      <c r="C82" s="327">
        <f>IF(B82="","",IF(Budżet_szczegółowy!C82&gt;0,Budżet_szczegółowy!C82,""))</f>
      </c>
      <c r="D82" s="328">
        <f>IF(Budżet_szczegółowy!$B82="","",IF(Budżet_szczegółowy!D82&gt;0,Budżet_szczegółowy!D82,"NIE"))</f>
      </c>
      <c r="E82" s="328">
        <f>IF(Budżet_szczegółowy!$B82="","",IF(Budżet_szczegółowy!E82&gt;0,Budżet_szczegółowy!E82,"NIE"))</f>
      </c>
      <c r="F82" s="328">
        <f>IF(Budżet_szczegółowy!$B82="","",IF(Budżet_szczegółowy!F82&gt;0,Budżet_szczegółowy!F82,"NIE"))</f>
      </c>
      <c r="G82" s="328">
        <f>IF(Budżet_szczegółowy!$B82="","",IF(Budżet_szczegółowy!G82&gt;0,Budżet_szczegółowy!G82,"NIE"))</f>
      </c>
      <c r="H82" s="328">
        <f>IF(Budżet_szczegółowy!$B82="","",IF(Budżet_szczegółowy!H82&gt;0,Budżet_szczegółowy!H82,"NIE"))</f>
      </c>
      <c r="I82" s="328">
        <f>IF(Budżet_szczegółowy!$B82="","",IF(Budżet_szczegółowy!I82&gt;0,Budżet_szczegółowy!I82,"NIE"))</f>
      </c>
      <c r="J82" s="328">
        <f>IF(Budżet_szczegółowy!$B82="","",IF(Budżet_szczegółowy!J82&gt;0,Budżet_szczegółowy!J82,"NIE"))</f>
      </c>
      <c r="K82" s="328">
        <f>IF(Budżet_szczegółowy!$B82="","",IF(Budżet_szczegółowy!K82&gt;0,Budżet_szczegółowy!K82,"NIE"))</f>
      </c>
      <c r="L82" s="328">
        <f>IF(Budżet_szczegółowy!$B82="","",IF(Budżet_szczegółowy!L82&gt;0,Budżet_szczegółowy!L82,"NIE"))</f>
      </c>
      <c r="M82" s="329">
        <f>Budżet_szczegółowy!P82</f>
        <v>0</v>
      </c>
      <c r="N82" s="330">
        <f>Budżet_szczegółowy!S82</f>
        <v>0</v>
      </c>
      <c r="O82" s="330">
        <f>Budżet_szczegółowy!V82</f>
        <v>0</v>
      </c>
      <c r="P82" s="331">
        <f t="shared" si="6"/>
        <v>0</v>
      </c>
      <c r="Q82" s="333">
        <f t="shared" si="5"/>
        <v>0</v>
      </c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</row>
    <row r="83" spans="1:34" s="178" customFormat="1" ht="33.75" customHeight="1">
      <c r="A83" s="325">
        <f>Budżet_szczegółowy!A83</f>
      </c>
      <c r="B83" s="326">
        <f>IF(Budżet_szczegółowy!B83&lt;&gt;"",Budżet_szczegółowy!B83,"")</f>
      </c>
      <c r="C83" s="327">
        <f>IF(B83="","",IF(Budżet_szczegółowy!C83&gt;0,Budżet_szczegółowy!C83,""))</f>
      </c>
      <c r="D83" s="328">
        <f>IF(Budżet_szczegółowy!$B83="","",IF(Budżet_szczegółowy!D83&gt;0,Budżet_szczegółowy!D83,"NIE"))</f>
      </c>
      <c r="E83" s="328">
        <f>IF(Budżet_szczegółowy!$B83="","",IF(Budżet_szczegółowy!E83&gt;0,Budżet_szczegółowy!E83,"NIE"))</f>
      </c>
      <c r="F83" s="328">
        <f>IF(Budżet_szczegółowy!$B83="","",IF(Budżet_szczegółowy!F83&gt;0,Budżet_szczegółowy!F83,"NIE"))</f>
      </c>
      <c r="G83" s="328">
        <f>IF(Budżet_szczegółowy!$B83="","",IF(Budżet_szczegółowy!G83&gt;0,Budżet_szczegółowy!G83,"NIE"))</f>
      </c>
      <c r="H83" s="328">
        <f>IF(Budżet_szczegółowy!$B83="","",IF(Budżet_szczegółowy!H83&gt;0,Budżet_szczegółowy!H83,"NIE"))</f>
      </c>
      <c r="I83" s="328">
        <f>IF(Budżet_szczegółowy!$B83="","",IF(Budżet_szczegółowy!I83&gt;0,Budżet_szczegółowy!I83,"NIE"))</f>
      </c>
      <c r="J83" s="328">
        <f>IF(Budżet_szczegółowy!$B83="","",IF(Budżet_szczegółowy!J83&gt;0,Budżet_szczegółowy!J83,"NIE"))</f>
      </c>
      <c r="K83" s="328">
        <f>IF(Budżet_szczegółowy!$B83="","",IF(Budżet_szczegółowy!K83&gt;0,Budżet_szczegółowy!K83,"NIE"))</f>
      </c>
      <c r="L83" s="328">
        <f>IF(Budżet_szczegółowy!$B83="","",IF(Budżet_szczegółowy!L83&gt;0,Budżet_szczegółowy!L83,"NIE"))</f>
      </c>
      <c r="M83" s="329">
        <f>Budżet_szczegółowy!P83</f>
        <v>0</v>
      </c>
      <c r="N83" s="330">
        <f>Budżet_szczegółowy!S83</f>
        <v>0</v>
      </c>
      <c r="O83" s="330">
        <f>Budżet_szczegółowy!V83</f>
        <v>0</v>
      </c>
      <c r="P83" s="331">
        <f t="shared" si="6"/>
        <v>0</v>
      </c>
      <c r="Q83" s="333">
        <f t="shared" si="5"/>
        <v>0</v>
      </c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</row>
    <row r="84" spans="1:34" s="178" customFormat="1" ht="33.75" customHeight="1">
      <c r="A84" s="325">
        <f>Budżet_szczegółowy!A84</f>
      </c>
      <c r="B84" s="326">
        <f>IF(Budżet_szczegółowy!B84&lt;&gt;"",Budżet_szczegółowy!B84,"")</f>
      </c>
      <c r="C84" s="327">
        <f>IF(B84="","",IF(Budżet_szczegółowy!C84&gt;0,Budżet_szczegółowy!C84,""))</f>
      </c>
      <c r="D84" s="328">
        <f>IF(Budżet_szczegółowy!$B84="","",IF(Budżet_szczegółowy!D84&gt;0,Budżet_szczegółowy!D84,"NIE"))</f>
      </c>
      <c r="E84" s="328">
        <f>IF(Budżet_szczegółowy!$B84="","",IF(Budżet_szczegółowy!E84&gt;0,Budżet_szczegółowy!E84,"NIE"))</f>
      </c>
      <c r="F84" s="328">
        <f>IF(Budżet_szczegółowy!$B84="","",IF(Budżet_szczegółowy!F84&gt;0,Budżet_szczegółowy!F84,"NIE"))</f>
      </c>
      <c r="G84" s="328">
        <f>IF(Budżet_szczegółowy!$B84="","",IF(Budżet_szczegółowy!G84&gt;0,Budżet_szczegółowy!G84,"NIE"))</f>
      </c>
      <c r="H84" s="328">
        <f>IF(Budżet_szczegółowy!$B84="","",IF(Budżet_szczegółowy!H84&gt;0,Budżet_szczegółowy!H84,"NIE"))</f>
      </c>
      <c r="I84" s="328">
        <f>IF(Budżet_szczegółowy!$B84="","",IF(Budżet_szczegółowy!I84&gt;0,Budżet_szczegółowy!I84,"NIE"))</f>
      </c>
      <c r="J84" s="328">
        <f>IF(Budżet_szczegółowy!$B84="","",IF(Budżet_szczegółowy!J84&gt;0,Budżet_szczegółowy!J84,"NIE"))</f>
      </c>
      <c r="K84" s="328">
        <f>IF(Budżet_szczegółowy!$B84="","",IF(Budżet_szczegółowy!K84&gt;0,Budżet_szczegółowy!K84,"NIE"))</f>
      </c>
      <c r="L84" s="328">
        <f>IF(Budżet_szczegółowy!$B84="","",IF(Budżet_szczegółowy!L84&gt;0,Budżet_szczegółowy!L84,"NIE"))</f>
      </c>
      <c r="M84" s="329">
        <f>Budżet_szczegółowy!P84</f>
        <v>0</v>
      </c>
      <c r="N84" s="330">
        <f>Budżet_szczegółowy!S84</f>
        <v>0</v>
      </c>
      <c r="O84" s="330">
        <f>Budżet_szczegółowy!V84</f>
        <v>0</v>
      </c>
      <c r="P84" s="331">
        <f t="shared" si="6"/>
        <v>0</v>
      </c>
      <c r="Q84" s="333">
        <f t="shared" si="5"/>
        <v>0</v>
      </c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</row>
    <row r="85" spans="1:34" s="178" customFormat="1" ht="33.75" customHeight="1">
      <c r="A85" s="325">
        <f>Budżet_szczegółowy!A85</f>
      </c>
      <c r="B85" s="326">
        <f>IF(Budżet_szczegółowy!B85&lt;&gt;"",Budżet_szczegółowy!B85,"")</f>
      </c>
      <c r="C85" s="327">
        <f>IF(B85="","",IF(Budżet_szczegółowy!C85&gt;0,Budżet_szczegółowy!C85,""))</f>
      </c>
      <c r="D85" s="328">
        <f>IF(Budżet_szczegółowy!$B85="","",IF(Budżet_szczegółowy!D85&gt;0,Budżet_szczegółowy!D85,"NIE"))</f>
      </c>
      <c r="E85" s="328">
        <f>IF(Budżet_szczegółowy!$B85="","",IF(Budżet_szczegółowy!E85&gt;0,Budżet_szczegółowy!E85,"NIE"))</f>
      </c>
      <c r="F85" s="328">
        <f>IF(Budżet_szczegółowy!$B85="","",IF(Budżet_szczegółowy!F85&gt;0,Budżet_szczegółowy!F85,"NIE"))</f>
      </c>
      <c r="G85" s="328">
        <f>IF(Budżet_szczegółowy!$B85="","",IF(Budżet_szczegółowy!G85&gt;0,Budżet_szczegółowy!G85,"NIE"))</f>
      </c>
      <c r="H85" s="328">
        <f>IF(Budżet_szczegółowy!$B85="","",IF(Budżet_szczegółowy!H85&gt;0,Budżet_szczegółowy!H85,"NIE"))</f>
      </c>
      <c r="I85" s="328">
        <f>IF(Budżet_szczegółowy!$B85="","",IF(Budżet_szczegółowy!I85&gt;0,Budżet_szczegółowy!I85,"NIE"))</f>
      </c>
      <c r="J85" s="328">
        <f>IF(Budżet_szczegółowy!$B85="","",IF(Budżet_szczegółowy!J85&gt;0,Budżet_szczegółowy!J85,"NIE"))</f>
      </c>
      <c r="K85" s="328">
        <f>IF(Budżet_szczegółowy!$B85="","",IF(Budżet_szczegółowy!K85&gt;0,Budżet_szczegółowy!K85,"NIE"))</f>
      </c>
      <c r="L85" s="328">
        <f>IF(Budżet_szczegółowy!$B85="","",IF(Budżet_szczegółowy!L85&gt;0,Budżet_szczegółowy!L85,"NIE"))</f>
      </c>
      <c r="M85" s="329">
        <f>Budżet_szczegółowy!P85</f>
        <v>0</v>
      </c>
      <c r="N85" s="330">
        <f>Budżet_szczegółowy!S85</f>
        <v>0</v>
      </c>
      <c r="O85" s="330">
        <f>Budżet_szczegółowy!V85</f>
        <v>0</v>
      </c>
      <c r="P85" s="331">
        <f t="shared" si="6"/>
        <v>0</v>
      </c>
      <c r="Q85" s="333">
        <f t="shared" si="5"/>
        <v>0</v>
      </c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</row>
    <row r="86" spans="1:34" s="178" customFormat="1" ht="33.75" customHeight="1" thickBot="1">
      <c r="A86" s="325">
        <f>Budżet_szczegółowy!A86</f>
      </c>
      <c r="B86" s="326">
        <f>IF(Budżet_szczegółowy!B86&lt;&gt;"",Budżet_szczegółowy!B86,"")</f>
      </c>
      <c r="C86" s="327">
        <f>IF(B86="","",IF(Budżet_szczegółowy!C86&gt;0,Budżet_szczegółowy!C86,""))</f>
      </c>
      <c r="D86" s="328">
        <f>IF(Budżet_szczegółowy!$B86="","",IF(Budżet_szczegółowy!D86&gt;0,Budżet_szczegółowy!D86,"NIE"))</f>
      </c>
      <c r="E86" s="328">
        <f>IF(Budżet_szczegółowy!$B86="","",IF(Budżet_szczegółowy!E86&gt;0,Budżet_szczegółowy!E86,"NIE"))</f>
      </c>
      <c r="F86" s="328">
        <f>IF(Budżet_szczegółowy!$B86="","",IF(Budżet_szczegółowy!F86&gt;0,Budżet_szczegółowy!F86,"NIE"))</f>
      </c>
      <c r="G86" s="328">
        <f>IF(Budżet_szczegółowy!$B86="","",IF(Budżet_szczegółowy!G86&gt;0,Budżet_szczegółowy!G86,"NIE"))</f>
      </c>
      <c r="H86" s="328">
        <f>IF(Budżet_szczegółowy!$B86="","",IF(Budżet_szczegółowy!H86&gt;0,Budżet_szczegółowy!H86,"NIE"))</f>
      </c>
      <c r="I86" s="328">
        <f>IF(Budżet_szczegółowy!$B86="","",IF(Budżet_szczegółowy!I86&gt;0,Budżet_szczegółowy!I86,"NIE"))</f>
      </c>
      <c r="J86" s="328">
        <f>IF(Budżet_szczegółowy!$B86="","",IF(Budżet_szczegółowy!J86&gt;0,Budżet_szczegółowy!J86,"NIE"))</f>
      </c>
      <c r="K86" s="328">
        <f>IF(Budżet_szczegółowy!$B86="","",IF(Budżet_szczegółowy!K86&gt;0,Budżet_szczegółowy!K86,"NIE"))</f>
      </c>
      <c r="L86" s="328">
        <f>IF(Budżet_szczegółowy!$B86="","",IF(Budżet_szczegółowy!L86&gt;0,Budżet_szczegółowy!L86,"NIE"))</f>
      </c>
      <c r="M86" s="329">
        <f>Budżet_szczegółowy!P86</f>
        <v>0</v>
      </c>
      <c r="N86" s="330">
        <f>Budżet_szczegółowy!S86</f>
        <v>0</v>
      </c>
      <c r="O86" s="330">
        <f>Budżet_szczegółowy!V86</f>
        <v>0</v>
      </c>
      <c r="P86" s="331">
        <f t="shared" si="6"/>
        <v>0</v>
      </c>
      <c r="Q86" s="333">
        <f t="shared" si="5"/>
        <v>0</v>
      </c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</row>
    <row r="87" spans="1:34" s="178" customFormat="1" ht="33.75" customHeight="1" thickBot="1">
      <c r="A87" s="335"/>
      <c r="B87" s="892" t="str">
        <f>Budżet_ogółem!B11</f>
        <v>Zadanie 6 - </v>
      </c>
      <c r="C87" s="892"/>
      <c r="D87" s="892"/>
      <c r="E87" s="892"/>
      <c r="F87" s="892"/>
      <c r="G87" s="892"/>
      <c r="H87" s="892"/>
      <c r="I87" s="892"/>
      <c r="J87" s="892"/>
      <c r="K87" s="892"/>
      <c r="L87" s="893"/>
      <c r="M87" s="336">
        <f>SUM(M88:M102)</f>
        <v>0</v>
      </c>
      <c r="N87" s="337">
        <f>SUM(N88:N102)</f>
        <v>0</v>
      </c>
      <c r="O87" s="337">
        <f>SUM(O88:O102)</f>
        <v>0</v>
      </c>
      <c r="P87" s="324">
        <f>SUM(M87:O87)</f>
        <v>0</v>
      </c>
      <c r="Q87" s="324">
        <f t="shared" si="5"/>
        <v>0</v>
      </c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</row>
    <row r="88" spans="1:34" s="178" customFormat="1" ht="33.75" customHeight="1">
      <c r="A88" s="325">
        <f>Budżet_szczegółowy!A88</f>
      </c>
      <c r="B88" s="326">
        <f>IF(Budżet_szczegółowy!B88&lt;&gt;"",Budżet_szczegółowy!B88,"")</f>
      </c>
      <c r="C88" s="338">
        <f>IF(B88="","",IF(Budżet_szczegółowy!C88&gt;0,Budżet_szczegółowy!C88,""))</f>
      </c>
      <c r="D88" s="339">
        <f>IF(Budżet_szczegółowy!$B88="","",IF(Budżet_szczegółowy!D88&gt;0,Budżet_szczegółowy!D88,"NIE"))</f>
      </c>
      <c r="E88" s="339">
        <f>IF(Budżet_szczegółowy!$B88="","",IF(Budżet_szczegółowy!E88&gt;0,Budżet_szczegółowy!E88,"NIE"))</f>
      </c>
      <c r="F88" s="339">
        <f>IF(Budżet_szczegółowy!$B88="","",IF(Budżet_szczegółowy!F88&gt;0,Budżet_szczegółowy!F88,"NIE"))</f>
      </c>
      <c r="G88" s="339">
        <f>IF(Budżet_szczegółowy!$B88="","",IF(Budżet_szczegółowy!G88&gt;0,Budżet_szczegółowy!G88,"NIE"))</f>
      </c>
      <c r="H88" s="339">
        <f>IF(Budżet_szczegółowy!$B88="","",IF(Budżet_szczegółowy!H88&gt;0,Budżet_szczegółowy!H88,"NIE"))</f>
      </c>
      <c r="I88" s="339">
        <f>IF(Budżet_szczegółowy!$B88="","",IF(Budżet_szczegółowy!I88&gt;0,Budżet_szczegółowy!I88,"NIE"))</f>
      </c>
      <c r="J88" s="339">
        <f>IF(Budżet_szczegółowy!$B88="","",IF(Budżet_szczegółowy!J88&gt;0,Budżet_szczegółowy!J88,"NIE"))</f>
      </c>
      <c r="K88" s="339">
        <f>IF(Budżet_szczegółowy!$B88="","",IF(Budżet_szczegółowy!K88&gt;0,Budżet_szczegółowy!K88,"NIE"))</f>
      </c>
      <c r="L88" s="339">
        <f>IF(Budżet_szczegółowy!$B88="","",IF(Budżet_szczegółowy!L88&gt;0,Budżet_szczegółowy!L88,"NIE"))</f>
      </c>
      <c r="M88" s="329">
        <f>Budżet_szczegółowy!P88</f>
        <v>0</v>
      </c>
      <c r="N88" s="330">
        <f>Budżet_szczegółowy!S88</f>
        <v>0</v>
      </c>
      <c r="O88" s="330">
        <f>Budżet_szczegółowy!V88</f>
        <v>0</v>
      </c>
      <c r="P88" s="331">
        <f>SUM(M88+N88+O88)</f>
        <v>0</v>
      </c>
      <c r="Q88" s="333">
        <f t="shared" si="5"/>
        <v>0</v>
      </c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</row>
    <row r="89" spans="1:34" s="178" customFormat="1" ht="33.75" customHeight="1">
      <c r="A89" s="325">
        <f>Budżet_szczegółowy!A89</f>
      </c>
      <c r="B89" s="326">
        <f>IF(Budżet_szczegółowy!B89&lt;&gt;"",Budżet_szczegółowy!B89,"")</f>
      </c>
      <c r="C89" s="340">
        <f>IF(B89="","",IF(Budżet_szczegółowy!C89&gt;0,Budżet_szczegółowy!C89,""))</f>
      </c>
      <c r="D89" s="341">
        <f>IF(Budżet_szczegółowy!$B89="","",IF(Budżet_szczegółowy!D89&gt;0,Budżet_szczegółowy!D89,"NIE"))</f>
      </c>
      <c r="E89" s="341">
        <f>IF(Budżet_szczegółowy!$B89="","",IF(Budżet_szczegółowy!E89&gt;0,Budżet_szczegółowy!E89,"NIE"))</f>
      </c>
      <c r="F89" s="341">
        <f>IF(Budżet_szczegółowy!$B89="","",IF(Budżet_szczegółowy!F89&gt;0,Budżet_szczegółowy!F89,"NIE"))</f>
      </c>
      <c r="G89" s="341">
        <f>IF(Budżet_szczegółowy!$B89="","",IF(Budżet_szczegółowy!G89&gt;0,Budżet_szczegółowy!G89,"NIE"))</f>
      </c>
      <c r="H89" s="341">
        <f>IF(Budżet_szczegółowy!$B89="","",IF(Budżet_szczegółowy!H89&gt;0,Budżet_szczegółowy!H89,"NIE"))</f>
      </c>
      <c r="I89" s="341">
        <f>IF(Budżet_szczegółowy!$B89="","",IF(Budżet_szczegółowy!I89&gt;0,Budżet_szczegółowy!I89,"NIE"))</f>
      </c>
      <c r="J89" s="341">
        <f>IF(Budżet_szczegółowy!$B89="","",IF(Budżet_szczegółowy!J89&gt;0,Budżet_szczegółowy!J89,"NIE"))</f>
      </c>
      <c r="K89" s="341">
        <f>IF(Budżet_szczegółowy!$B89="","",IF(Budżet_szczegółowy!K89&gt;0,Budżet_szczegółowy!K89,"NIE"))</f>
      </c>
      <c r="L89" s="342">
        <f>IF(Budżet_szczegółowy!$B89="","",IF(Budżet_szczegółowy!L89&gt;0,Budżet_szczegółowy!L89,"NIE"))</f>
      </c>
      <c r="M89" s="343">
        <f>Budżet_szczegółowy!P89</f>
        <v>0</v>
      </c>
      <c r="N89" s="330">
        <f>Budżet_szczegółowy!S89</f>
        <v>0</v>
      </c>
      <c r="O89" s="330">
        <f>Budżet_szczegółowy!V89</f>
        <v>0</v>
      </c>
      <c r="P89" s="331">
        <f aca="true" t="shared" si="7" ref="P89:P102">SUM(M89+N89+O89)</f>
        <v>0</v>
      </c>
      <c r="Q89" s="333">
        <f t="shared" si="5"/>
        <v>0</v>
      </c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</row>
    <row r="90" spans="1:34" s="178" customFormat="1" ht="33.75" customHeight="1">
      <c r="A90" s="325">
        <f>Budżet_szczegółowy!A90</f>
      </c>
      <c r="B90" s="326">
        <f>IF(Budżet_szczegółowy!B90&lt;&gt;"",Budżet_szczegółowy!B90,"")</f>
      </c>
      <c r="C90" s="340">
        <f>IF(B90="","",IF(Budżet_szczegółowy!C90&gt;0,Budżet_szczegółowy!C90,""))</f>
      </c>
      <c r="D90" s="341">
        <f>IF(Budżet_szczegółowy!$B90="","",IF(Budżet_szczegółowy!D90&gt;0,Budżet_szczegółowy!D90,"NIE"))</f>
      </c>
      <c r="E90" s="341">
        <f>IF(Budżet_szczegółowy!$B90="","",IF(Budżet_szczegółowy!E90&gt;0,Budżet_szczegółowy!E90,"NIE"))</f>
      </c>
      <c r="F90" s="341">
        <f>IF(Budżet_szczegółowy!$B90="","",IF(Budżet_szczegółowy!F90&gt;0,Budżet_szczegółowy!F90,"NIE"))</f>
      </c>
      <c r="G90" s="341">
        <f>IF(Budżet_szczegółowy!$B90="","",IF(Budżet_szczegółowy!G90&gt;0,Budżet_szczegółowy!G90,"NIE"))</f>
      </c>
      <c r="H90" s="341">
        <f>IF(Budżet_szczegółowy!$B90="","",IF(Budżet_szczegółowy!H90&gt;0,Budżet_szczegółowy!H90,"NIE"))</f>
      </c>
      <c r="I90" s="341">
        <f>IF(Budżet_szczegółowy!$B90="","",IF(Budżet_szczegółowy!I90&gt;0,Budżet_szczegółowy!I90,"NIE"))</f>
      </c>
      <c r="J90" s="341">
        <f>IF(Budżet_szczegółowy!$B90="","",IF(Budżet_szczegółowy!J90&gt;0,Budżet_szczegółowy!J90,"NIE"))</f>
      </c>
      <c r="K90" s="341">
        <f>IF(Budżet_szczegółowy!$B90="","",IF(Budżet_szczegółowy!K90&gt;0,Budżet_szczegółowy!K90,"NIE"))</f>
      </c>
      <c r="L90" s="342">
        <f>IF(Budżet_szczegółowy!$B90="","",IF(Budżet_szczegółowy!L90&gt;0,Budżet_szczegółowy!L90,"NIE"))</f>
      </c>
      <c r="M90" s="343">
        <f>Budżet_szczegółowy!P90</f>
        <v>0</v>
      </c>
      <c r="N90" s="330">
        <f>Budżet_szczegółowy!S90</f>
        <v>0</v>
      </c>
      <c r="O90" s="330">
        <f>Budżet_szczegółowy!V90</f>
        <v>0</v>
      </c>
      <c r="P90" s="331">
        <f t="shared" si="7"/>
        <v>0</v>
      </c>
      <c r="Q90" s="333">
        <f t="shared" si="5"/>
        <v>0</v>
      </c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</row>
    <row r="91" spans="1:34" s="178" customFormat="1" ht="33.75" customHeight="1">
      <c r="A91" s="325">
        <f>Budżet_szczegółowy!A91</f>
      </c>
      <c r="B91" s="326">
        <f>IF(Budżet_szczegółowy!B91&lt;&gt;"",Budżet_szczegółowy!B91,"")</f>
      </c>
      <c r="C91" s="340">
        <f>IF(B91="","",IF(Budżet_szczegółowy!C91&gt;0,Budżet_szczegółowy!C91,""))</f>
      </c>
      <c r="D91" s="341">
        <f>IF(Budżet_szczegółowy!$B91="","",IF(Budżet_szczegółowy!D91&gt;0,Budżet_szczegółowy!D91,"NIE"))</f>
      </c>
      <c r="E91" s="341">
        <f>IF(Budżet_szczegółowy!$B91="","",IF(Budżet_szczegółowy!E91&gt;0,Budżet_szczegółowy!E91,"NIE"))</f>
      </c>
      <c r="F91" s="341">
        <f>IF(Budżet_szczegółowy!$B91="","",IF(Budżet_szczegółowy!F91&gt;0,Budżet_szczegółowy!F91,"NIE"))</f>
      </c>
      <c r="G91" s="341">
        <f>IF(Budżet_szczegółowy!$B91="","",IF(Budżet_szczegółowy!G91&gt;0,Budżet_szczegółowy!G91,"NIE"))</f>
      </c>
      <c r="H91" s="341">
        <f>IF(Budżet_szczegółowy!$B91="","",IF(Budżet_szczegółowy!H91&gt;0,Budżet_szczegółowy!H91,"NIE"))</f>
      </c>
      <c r="I91" s="341">
        <f>IF(Budżet_szczegółowy!$B91="","",IF(Budżet_szczegółowy!I91&gt;0,Budżet_szczegółowy!I91,"NIE"))</f>
      </c>
      <c r="J91" s="341">
        <f>IF(Budżet_szczegółowy!$B91="","",IF(Budżet_szczegółowy!J91&gt;0,Budżet_szczegółowy!J91,"NIE"))</f>
      </c>
      <c r="K91" s="341">
        <f>IF(Budżet_szczegółowy!$B91="","",IF(Budżet_szczegółowy!K91&gt;0,Budżet_szczegółowy!K91,"NIE"))</f>
      </c>
      <c r="L91" s="342">
        <f>IF(Budżet_szczegółowy!$B91="","",IF(Budżet_szczegółowy!L91&gt;0,Budżet_szczegółowy!L91,"NIE"))</f>
      </c>
      <c r="M91" s="343">
        <f>Budżet_szczegółowy!P91</f>
        <v>0</v>
      </c>
      <c r="N91" s="330">
        <f>Budżet_szczegółowy!S91</f>
        <v>0</v>
      </c>
      <c r="O91" s="330">
        <f>Budżet_szczegółowy!V91</f>
        <v>0</v>
      </c>
      <c r="P91" s="331">
        <f t="shared" si="7"/>
        <v>0</v>
      </c>
      <c r="Q91" s="333">
        <f t="shared" si="5"/>
        <v>0</v>
      </c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</row>
    <row r="92" spans="1:34" s="178" customFormat="1" ht="33.75" customHeight="1">
      <c r="A92" s="325">
        <f>Budżet_szczegółowy!A92</f>
      </c>
      <c r="B92" s="326">
        <f>IF(Budżet_szczegółowy!B92&lt;&gt;"",Budżet_szczegółowy!B92,"")</f>
      </c>
      <c r="C92" s="340">
        <f>IF(B92="","",IF(Budżet_szczegółowy!C92&gt;0,Budżet_szczegółowy!C92,""))</f>
      </c>
      <c r="D92" s="341">
        <f>IF(Budżet_szczegółowy!$B92="","",IF(Budżet_szczegółowy!D92&gt;0,Budżet_szczegółowy!D92,"NIE"))</f>
      </c>
      <c r="E92" s="341">
        <f>IF(Budżet_szczegółowy!$B92="","",IF(Budżet_szczegółowy!E92&gt;0,Budżet_szczegółowy!E92,"NIE"))</f>
      </c>
      <c r="F92" s="341">
        <f>IF(Budżet_szczegółowy!$B92="","",IF(Budżet_szczegółowy!F92&gt;0,Budżet_szczegółowy!F92,"NIE"))</f>
      </c>
      <c r="G92" s="341">
        <f>IF(Budżet_szczegółowy!$B92="","",IF(Budżet_szczegółowy!G92&gt;0,Budżet_szczegółowy!G92,"NIE"))</f>
      </c>
      <c r="H92" s="341">
        <f>IF(Budżet_szczegółowy!$B92="","",IF(Budżet_szczegółowy!H92&gt;0,Budżet_szczegółowy!H92,"NIE"))</f>
      </c>
      <c r="I92" s="341">
        <f>IF(Budżet_szczegółowy!$B92="","",IF(Budżet_szczegółowy!I92&gt;0,Budżet_szczegółowy!I92,"NIE"))</f>
      </c>
      <c r="J92" s="341">
        <f>IF(Budżet_szczegółowy!$B92="","",IF(Budżet_szczegółowy!J92&gt;0,Budżet_szczegółowy!J92,"NIE"))</f>
      </c>
      <c r="K92" s="341">
        <f>IF(Budżet_szczegółowy!$B92="","",IF(Budżet_szczegółowy!K92&gt;0,Budżet_szczegółowy!K92,"NIE"))</f>
      </c>
      <c r="L92" s="342">
        <f>IF(Budżet_szczegółowy!$B92="","",IF(Budżet_szczegółowy!L92&gt;0,Budżet_szczegółowy!L92,"NIE"))</f>
      </c>
      <c r="M92" s="343">
        <f>Budżet_szczegółowy!P92</f>
        <v>0</v>
      </c>
      <c r="N92" s="330">
        <f>Budżet_szczegółowy!S92</f>
        <v>0</v>
      </c>
      <c r="O92" s="330">
        <f>Budżet_szczegółowy!V92</f>
        <v>0</v>
      </c>
      <c r="P92" s="331">
        <f t="shared" si="7"/>
        <v>0</v>
      </c>
      <c r="Q92" s="333">
        <f t="shared" si="5"/>
        <v>0</v>
      </c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</row>
    <row r="93" spans="1:34" s="178" customFormat="1" ht="33.75" customHeight="1">
      <c r="A93" s="325">
        <f>Budżet_szczegółowy!A93</f>
      </c>
      <c r="B93" s="326">
        <f>IF(Budżet_szczegółowy!B93&lt;&gt;"",Budżet_szczegółowy!B93,"")</f>
      </c>
      <c r="C93" s="340">
        <f>IF(B93="","",IF(Budżet_szczegółowy!C93&gt;0,Budżet_szczegółowy!C93,""))</f>
      </c>
      <c r="D93" s="341">
        <f>IF(Budżet_szczegółowy!$B93="","",IF(Budżet_szczegółowy!D93&gt;0,Budżet_szczegółowy!D93,"NIE"))</f>
      </c>
      <c r="E93" s="341">
        <f>IF(Budżet_szczegółowy!$B93="","",IF(Budżet_szczegółowy!E93&gt;0,Budżet_szczegółowy!E93,"NIE"))</f>
      </c>
      <c r="F93" s="341">
        <f>IF(Budżet_szczegółowy!$B93="","",IF(Budżet_szczegółowy!F93&gt;0,Budżet_szczegółowy!F93,"NIE"))</f>
      </c>
      <c r="G93" s="341">
        <f>IF(Budżet_szczegółowy!$B93="","",IF(Budżet_szczegółowy!G93&gt;0,Budżet_szczegółowy!G93,"NIE"))</f>
      </c>
      <c r="H93" s="341">
        <f>IF(Budżet_szczegółowy!$B93="","",IF(Budżet_szczegółowy!H93&gt;0,Budżet_szczegółowy!H93,"NIE"))</f>
      </c>
      <c r="I93" s="341">
        <f>IF(Budżet_szczegółowy!$B93="","",IF(Budżet_szczegółowy!I93&gt;0,Budżet_szczegółowy!I93,"NIE"))</f>
      </c>
      <c r="J93" s="341">
        <f>IF(Budżet_szczegółowy!$B93="","",IF(Budżet_szczegółowy!J93&gt;0,Budżet_szczegółowy!J93,"NIE"))</f>
      </c>
      <c r="K93" s="341">
        <f>IF(Budżet_szczegółowy!$B93="","",IF(Budżet_szczegółowy!K93&gt;0,Budżet_szczegółowy!K93,"NIE"))</f>
      </c>
      <c r="L93" s="342">
        <f>IF(Budżet_szczegółowy!$B93="","",IF(Budżet_szczegółowy!L93&gt;0,Budżet_szczegółowy!L93,"NIE"))</f>
      </c>
      <c r="M93" s="343">
        <f>Budżet_szczegółowy!P93</f>
        <v>0</v>
      </c>
      <c r="N93" s="330">
        <f>Budżet_szczegółowy!S93</f>
        <v>0</v>
      </c>
      <c r="O93" s="330">
        <f>Budżet_szczegółowy!V93</f>
        <v>0</v>
      </c>
      <c r="P93" s="331">
        <f t="shared" si="7"/>
        <v>0</v>
      </c>
      <c r="Q93" s="333">
        <f t="shared" si="5"/>
        <v>0</v>
      </c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</row>
    <row r="94" spans="1:34" s="178" customFormat="1" ht="33.75" customHeight="1">
      <c r="A94" s="325">
        <f>Budżet_szczegółowy!A94</f>
      </c>
      <c r="B94" s="326">
        <f>IF(Budżet_szczegółowy!B94&lt;&gt;"",Budżet_szczegółowy!B94,"")</f>
      </c>
      <c r="C94" s="340">
        <f>IF(B94="","",IF(Budżet_szczegółowy!C94&gt;0,Budżet_szczegółowy!C94,""))</f>
      </c>
      <c r="D94" s="341">
        <f>IF(Budżet_szczegółowy!$B94="","",IF(Budżet_szczegółowy!D94&gt;0,Budżet_szczegółowy!D94,"NIE"))</f>
      </c>
      <c r="E94" s="341">
        <f>IF(Budżet_szczegółowy!$B94="","",IF(Budżet_szczegółowy!E94&gt;0,Budżet_szczegółowy!E94,"NIE"))</f>
      </c>
      <c r="F94" s="341">
        <f>IF(Budżet_szczegółowy!$B94="","",IF(Budżet_szczegółowy!F94&gt;0,Budżet_szczegółowy!F94,"NIE"))</f>
      </c>
      <c r="G94" s="341">
        <f>IF(Budżet_szczegółowy!$B94="","",IF(Budżet_szczegółowy!G94&gt;0,Budżet_szczegółowy!G94,"NIE"))</f>
      </c>
      <c r="H94" s="341">
        <f>IF(Budżet_szczegółowy!$B94="","",IF(Budżet_szczegółowy!H94&gt;0,Budżet_szczegółowy!H94,"NIE"))</f>
      </c>
      <c r="I94" s="341">
        <f>IF(Budżet_szczegółowy!$B94="","",IF(Budżet_szczegółowy!I94&gt;0,Budżet_szczegółowy!I94,"NIE"))</f>
      </c>
      <c r="J94" s="341">
        <f>IF(Budżet_szczegółowy!$B94="","",IF(Budżet_szczegółowy!J94&gt;0,Budżet_szczegółowy!J94,"NIE"))</f>
      </c>
      <c r="K94" s="341">
        <f>IF(Budżet_szczegółowy!$B94="","",IF(Budżet_szczegółowy!K94&gt;0,Budżet_szczegółowy!K94,"NIE"))</f>
      </c>
      <c r="L94" s="342">
        <f>IF(Budżet_szczegółowy!$B94="","",IF(Budżet_szczegółowy!L94&gt;0,Budżet_szczegółowy!L94,"NIE"))</f>
      </c>
      <c r="M94" s="343">
        <f>Budżet_szczegółowy!P94</f>
        <v>0</v>
      </c>
      <c r="N94" s="330">
        <f>Budżet_szczegółowy!S94</f>
        <v>0</v>
      </c>
      <c r="O94" s="330">
        <f>Budżet_szczegółowy!V94</f>
        <v>0</v>
      </c>
      <c r="P94" s="331">
        <f t="shared" si="7"/>
        <v>0</v>
      </c>
      <c r="Q94" s="333">
        <f t="shared" si="5"/>
        <v>0</v>
      </c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</row>
    <row r="95" spans="1:34" s="178" customFormat="1" ht="33.75" customHeight="1">
      <c r="A95" s="325">
        <f>Budżet_szczegółowy!A95</f>
      </c>
      <c r="B95" s="326">
        <f>IF(Budżet_szczegółowy!B95&lt;&gt;"",Budżet_szczegółowy!B95,"")</f>
      </c>
      <c r="C95" s="340">
        <f>IF(B95="","",IF(Budżet_szczegółowy!C95&gt;0,Budżet_szczegółowy!C95,""))</f>
      </c>
      <c r="D95" s="341">
        <f>IF(Budżet_szczegółowy!$B95="","",IF(Budżet_szczegółowy!D95&gt;0,Budżet_szczegółowy!D95,"NIE"))</f>
      </c>
      <c r="E95" s="341">
        <f>IF(Budżet_szczegółowy!$B95="","",IF(Budżet_szczegółowy!E95&gt;0,Budżet_szczegółowy!E95,"NIE"))</f>
      </c>
      <c r="F95" s="341">
        <f>IF(Budżet_szczegółowy!$B95="","",IF(Budżet_szczegółowy!F95&gt;0,Budżet_szczegółowy!F95,"NIE"))</f>
      </c>
      <c r="G95" s="341">
        <f>IF(Budżet_szczegółowy!$B95="","",IF(Budżet_szczegółowy!G95&gt;0,Budżet_szczegółowy!G95,"NIE"))</f>
      </c>
      <c r="H95" s="341">
        <f>IF(Budżet_szczegółowy!$B95="","",IF(Budżet_szczegółowy!H95&gt;0,Budżet_szczegółowy!H95,"NIE"))</f>
      </c>
      <c r="I95" s="341">
        <f>IF(Budżet_szczegółowy!$B95="","",IF(Budżet_szczegółowy!I95&gt;0,Budżet_szczegółowy!I95,"NIE"))</f>
      </c>
      <c r="J95" s="341">
        <f>IF(Budżet_szczegółowy!$B95="","",IF(Budżet_szczegółowy!J95&gt;0,Budżet_szczegółowy!J95,"NIE"))</f>
      </c>
      <c r="K95" s="341">
        <f>IF(Budżet_szczegółowy!$B95="","",IF(Budżet_szczegółowy!K95&gt;0,Budżet_szczegółowy!K95,"NIE"))</f>
      </c>
      <c r="L95" s="342">
        <f>IF(Budżet_szczegółowy!$B95="","",IF(Budżet_szczegółowy!L95&gt;0,Budżet_szczegółowy!L95,"NIE"))</f>
      </c>
      <c r="M95" s="343">
        <f>Budżet_szczegółowy!P95</f>
        <v>0</v>
      </c>
      <c r="N95" s="330">
        <f>Budżet_szczegółowy!S95</f>
        <v>0</v>
      </c>
      <c r="O95" s="330">
        <f>Budżet_szczegółowy!V95</f>
        <v>0</v>
      </c>
      <c r="P95" s="331">
        <f t="shared" si="7"/>
        <v>0</v>
      </c>
      <c r="Q95" s="333">
        <f t="shared" si="5"/>
        <v>0</v>
      </c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</row>
    <row r="96" spans="1:34" s="178" customFormat="1" ht="33.75" customHeight="1">
      <c r="A96" s="325">
        <f>Budżet_szczegółowy!A96</f>
      </c>
      <c r="B96" s="326">
        <f>IF(Budżet_szczegółowy!B96&lt;&gt;"",Budżet_szczegółowy!B96,"")</f>
      </c>
      <c r="C96" s="340">
        <f>IF(B96="","",IF(Budżet_szczegółowy!C96&gt;0,Budżet_szczegółowy!C96,""))</f>
      </c>
      <c r="D96" s="341">
        <f>IF(Budżet_szczegółowy!$B96="","",IF(Budżet_szczegółowy!D96&gt;0,Budżet_szczegółowy!D96,"NIE"))</f>
      </c>
      <c r="E96" s="341">
        <f>IF(Budżet_szczegółowy!$B96="","",IF(Budżet_szczegółowy!E96&gt;0,Budżet_szczegółowy!E96,"NIE"))</f>
      </c>
      <c r="F96" s="341">
        <f>IF(Budżet_szczegółowy!$B96="","",IF(Budżet_szczegółowy!F96&gt;0,Budżet_szczegółowy!F96,"NIE"))</f>
      </c>
      <c r="G96" s="341">
        <f>IF(Budżet_szczegółowy!$B96="","",IF(Budżet_szczegółowy!G96&gt;0,Budżet_szczegółowy!G96,"NIE"))</f>
      </c>
      <c r="H96" s="341">
        <f>IF(Budżet_szczegółowy!$B96="","",IF(Budżet_szczegółowy!H96&gt;0,Budżet_szczegółowy!H96,"NIE"))</f>
      </c>
      <c r="I96" s="341">
        <f>IF(Budżet_szczegółowy!$B96="","",IF(Budżet_szczegółowy!I96&gt;0,Budżet_szczegółowy!I96,"NIE"))</f>
      </c>
      <c r="J96" s="341">
        <f>IF(Budżet_szczegółowy!$B96="","",IF(Budżet_szczegółowy!J96&gt;0,Budżet_szczegółowy!J96,"NIE"))</f>
      </c>
      <c r="K96" s="341">
        <f>IF(Budżet_szczegółowy!$B96="","",IF(Budżet_szczegółowy!K96&gt;0,Budżet_szczegółowy!K96,"NIE"))</f>
      </c>
      <c r="L96" s="342">
        <f>IF(Budżet_szczegółowy!$B96="","",IF(Budżet_szczegółowy!L96&gt;0,Budżet_szczegółowy!L96,"NIE"))</f>
      </c>
      <c r="M96" s="343">
        <f>Budżet_szczegółowy!P96</f>
        <v>0</v>
      </c>
      <c r="N96" s="330">
        <f>Budżet_szczegółowy!S96</f>
        <v>0</v>
      </c>
      <c r="O96" s="330">
        <f>Budżet_szczegółowy!V96</f>
        <v>0</v>
      </c>
      <c r="P96" s="331">
        <f t="shared" si="7"/>
        <v>0</v>
      </c>
      <c r="Q96" s="333">
        <f t="shared" si="5"/>
        <v>0</v>
      </c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</row>
    <row r="97" spans="1:34" s="178" customFormat="1" ht="33.75" customHeight="1">
      <c r="A97" s="325">
        <f>Budżet_szczegółowy!A97</f>
      </c>
      <c r="B97" s="326">
        <f>IF(Budżet_szczegółowy!B97&lt;&gt;"",Budżet_szczegółowy!B97,"")</f>
      </c>
      <c r="C97" s="340">
        <f>IF(B97="","",IF(Budżet_szczegółowy!C97&gt;0,Budżet_szczegółowy!C97,""))</f>
      </c>
      <c r="D97" s="341">
        <f>IF(Budżet_szczegółowy!$B97="","",IF(Budżet_szczegółowy!D97&gt;0,Budżet_szczegółowy!D97,"NIE"))</f>
      </c>
      <c r="E97" s="341">
        <f>IF(Budżet_szczegółowy!$B97="","",IF(Budżet_szczegółowy!E97&gt;0,Budżet_szczegółowy!E97,"NIE"))</f>
      </c>
      <c r="F97" s="341">
        <f>IF(Budżet_szczegółowy!$B97="","",IF(Budżet_szczegółowy!F97&gt;0,Budżet_szczegółowy!F97,"NIE"))</f>
      </c>
      <c r="G97" s="341">
        <f>IF(Budżet_szczegółowy!$B97="","",IF(Budżet_szczegółowy!G97&gt;0,Budżet_szczegółowy!G97,"NIE"))</f>
      </c>
      <c r="H97" s="341">
        <f>IF(Budżet_szczegółowy!$B97="","",IF(Budżet_szczegółowy!H97&gt;0,Budżet_szczegółowy!H97,"NIE"))</f>
      </c>
      <c r="I97" s="341">
        <f>IF(Budżet_szczegółowy!$B97="","",IF(Budżet_szczegółowy!I97&gt;0,Budżet_szczegółowy!I97,"NIE"))</f>
      </c>
      <c r="J97" s="341">
        <f>IF(Budżet_szczegółowy!$B97="","",IF(Budżet_szczegółowy!J97&gt;0,Budżet_szczegółowy!J97,"NIE"))</f>
      </c>
      <c r="K97" s="341">
        <f>IF(Budżet_szczegółowy!$B97="","",IF(Budżet_szczegółowy!K97&gt;0,Budżet_szczegółowy!K97,"NIE"))</f>
      </c>
      <c r="L97" s="342">
        <f>IF(Budżet_szczegółowy!$B97="","",IF(Budżet_szczegółowy!L97&gt;0,Budżet_szczegółowy!L97,"NIE"))</f>
      </c>
      <c r="M97" s="343">
        <f>Budżet_szczegółowy!P97</f>
        <v>0</v>
      </c>
      <c r="N97" s="330">
        <f>Budżet_szczegółowy!S97</f>
        <v>0</v>
      </c>
      <c r="O97" s="330">
        <f>Budżet_szczegółowy!V97</f>
        <v>0</v>
      </c>
      <c r="P97" s="331">
        <f t="shared" si="7"/>
        <v>0</v>
      </c>
      <c r="Q97" s="333">
        <f t="shared" si="5"/>
        <v>0</v>
      </c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</row>
    <row r="98" spans="1:34" s="178" customFormat="1" ht="33.75" customHeight="1">
      <c r="A98" s="325">
        <f>Budżet_szczegółowy!A98</f>
      </c>
      <c r="B98" s="326">
        <f>IF(Budżet_szczegółowy!B98&lt;&gt;"",Budżet_szczegółowy!B98,"")</f>
      </c>
      <c r="C98" s="340">
        <f>IF(B98="","",IF(Budżet_szczegółowy!C98&gt;0,Budżet_szczegółowy!C98,""))</f>
      </c>
      <c r="D98" s="341">
        <f>IF(Budżet_szczegółowy!$B98="","",IF(Budżet_szczegółowy!D98&gt;0,Budżet_szczegółowy!D98,"NIE"))</f>
      </c>
      <c r="E98" s="341">
        <f>IF(Budżet_szczegółowy!$B98="","",IF(Budżet_szczegółowy!E98&gt;0,Budżet_szczegółowy!E98,"NIE"))</f>
      </c>
      <c r="F98" s="341">
        <f>IF(Budżet_szczegółowy!$B98="","",IF(Budżet_szczegółowy!F98&gt;0,Budżet_szczegółowy!F98,"NIE"))</f>
      </c>
      <c r="G98" s="341">
        <f>IF(Budżet_szczegółowy!$B98="","",IF(Budżet_szczegółowy!G98&gt;0,Budżet_szczegółowy!G98,"NIE"))</f>
      </c>
      <c r="H98" s="341">
        <f>IF(Budżet_szczegółowy!$B98="","",IF(Budżet_szczegółowy!H98&gt;0,Budżet_szczegółowy!H98,"NIE"))</f>
      </c>
      <c r="I98" s="341">
        <f>IF(Budżet_szczegółowy!$B98="","",IF(Budżet_szczegółowy!I98&gt;0,Budżet_szczegółowy!I98,"NIE"))</f>
      </c>
      <c r="J98" s="341">
        <f>IF(Budżet_szczegółowy!$B98="","",IF(Budżet_szczegółowy!J98&gt;0,Budżet_szczegółowy!J98,"NIE"))</f>
      </c>
      <c r="K98" s="341">
        <f>IF(Budżet_szczegółowy!$B98="","",IF(Budżet_szczegółowy!K98&gt;0,Budżet_szczegółowy!K98,"NIE"))</f>
      </c>
      <c r="L98" s="342">
        <f>IF(Budżet_szczegółowy!$B98="","",IF(Budżet_szczegółowy!L98&gt;0,Budżet_szczegółowy!L98,"NIE"))</f>
      </c>
      <c r="M98" s="343">
        <f>Budżet_szczegółowy!P98</f>
        <v>0</v>
      </c>
      <c r="N98" s="330">
        <f>Budżet_szczegółowy!S98</f>
        <v>0</v>
      </c>
      <c r="O98" s="330">
        <f>Budżet_szczegółowy!V98</f>
        <v>0</v>
      </c>
      <c r="P98" s="331">
        <f t="shared" si="7"/>
        <v>0</v>
      </c>
      <c r="Q98" s="333">
        <f t="shared" si="5"/>
        <v>0</v>
      </c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</row>
    <row r="99" spans="1:34" s="178" customFormat="1" ht="33.75" customHeight="1">
      <c r="A99" s="325">
        <f>Budżet_szczegółowy!A99</f>
      </c>
      <c r="B99" s="326">
        <f>IF(Budżet_szczegółowy!B99&lt;&gt;"",Budżet_szczegółowy!B99,"")</f>
      </c>
      <c r="C99" s="340">
        <f>IF(B99="","",IF(Budżet_szczegółowy!C99&gt;0,Budżet_szczegółowy!C99,""))</f>
      </c>
      <c r="D99" s="341">
        <f>IF(Budżet_szczegółowy!$B99="","",IF(Budżet_szczegółowy!D99&gt;0,Budżet_szczegółowy!D99,"NIE"))</f>
      </c>
      <c r="E99" s="341">
        <f>IF(Budżet_szczegółowy!$B99="","",IF(Budżet_szczegółowy!E99&gt;0,Budżet_szczegółowy!E99,"NIE"))</f>
      </c>
      <c r="F99" s="341">
        <f>IF(Budżet_szczegółowy!$B99="","",IF(Budżet_szczegółowy!F99&gt;0,Budżet_szczegółowy!F99,"NIE"))</f>
      </c>
      <c r="G99" s="341">
        <f>IF(Budżet_szczegółowy!$B99="","",IF(Budżet_szczegółowy!G99&gt;0,Budżet_szczegółowy!G99,"NIE"))</f>
      </c>
      <c r="H99" s="341">
        <f>IF(Budżet_szczegółowy!$B99="","",IF(Budżet_szczegółowy!H99&gt;0,Budżet_szczegółowy!H99,"NIE"))</f>
      </c>
      <c r="I99" s="341">
        <f>IF(Budżet_szczegółowy!$B99="","",IF(Budżet_szczegółowy!I99&gt;0,Budżet_szczegółowy!I99,"NIE"))</f>
      </c>
      <c r="J99" s="341">
        <f>IF(Budżet_szczegółowy!$B99="","",IF(Budżet_szczegółowy!J99&gt;0,Budżet_szczegółowy!J99,"NIE"))</f>
      </c>
      <c r="K99" s="341">
        <f>IF(Budżet_szczegółowy!$B99="","",IF(Budżet_szczegółowy!K99&gt;0,Budżet_szczegółowy!K99,"NIE"))</f>
      </c>
      <c r="L99" s="342">
        <f>IF(Budżet_szczegółowy!$B99="","",IF(Budżet_szczegółowy!L99&gt;0,Budżet_szczegółowy!L99,"NIE"))</f>
      </c>
      <c r="M99" s="343">
        <f>Budżet_szczegółowy!P99</f>
        <v>0</v>
      </c>
      <c r="N99" s="330">
        <f>Budżet_szczegółowy!S99</f>
        <v>0</v>
      </c>
      <c r="O99" s="330">
        <f>Budżet_szczegółowy!V99</f>
        <v>0</v>
      </c>
      <c r="P99" s="331">
        <f t="shared" si="7"/>
        <v>0</v>
      </c>
      <c r="Q99" s="333">
        <f t="shared" si="5"/>
        <v>0</v>
      </c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</row>
    <row r="100" spans="1:34" s="178" customFormat="1" ht="33.75" customHeight="1">
      <c r="A100" s="325">
        <f>Budżet_szczegółowy!A100</f>
      </c>
      <c r="B100" s="326">
        <f>IF(Budżet_szczegółowy!B100&lt;&gt;"",Budżet_szczegółowy!B100,"")</f>
      </c>
      <c r="C100" s="340">
        <f>IF(B100="","",IF(Budżet_szczegółowy!C100&gt;0,Budżet_szczegółowy!C100,""))</f>
      </c>
      <c r="D100" s="341">
        <f>IF(Budżet_szczegółowy!$B100="","",IF(Budżet_szczegółowy!D100&gt;0,Budżet_szczegółowy!D100,"NIE"))</f>
      </c>
      <c r="E100" s="341">
        <f>IF(Budżet_szczegółowy!$B100="","",IF(Budżet_szczegółowy!E100&gt;0,Budżet_szczegółowy!E100,"NIE"))</f>
      </c>
      <c r="F100" s="341">
        <f>IF(Budżet_szczegółowy!$B100="","",IF(Budżet_szczegółowy!F100&gt;0,Budżet_szczegółowy!F100,"NIE"))</f>
      </c>
      <c r="G100" s="341">
        <f>IF(Budżet_szczegółowy!$B100="","",IF(Budżet_szczegółowy!G100&gt;0,Budżet_szczegółowy!G100,"NIE"))</f>
      </c>
      <c r="H100" s="341">
        <f>IF(Budżet_szczegółowy!$B100="","",IF(Budżet_szczegółowy!H100&gt;0,Budżet_szczegółowy!H100,"NIE"))</f>
      </c>
      <c r="I100" s="341">
        <f>IF(Budżet_szczegółowy!$B100="","",IF(Budżet_szczegółowy!I100&gt;0,Budżet_szczegółowy!I100,"NIE"))</f>
      </c>
      <c r="J100" s="341">
        <f>IF(Budżet_szczegółowy!$B100="","",IF(Budżet_szczegółowy!J100&gt;0,Budżet_szczegółowy!J100,"NIE"))</f>
      </c>
      <c r="K100" s="341">
        <f>IF(Budżet_szczegółowy!$B100="","",IF(Budżet_szczegółowy!K100&gt;0,Budżet_szczegółowy!K100,"NIE"))</f>
      </c>
      <c r="L100" s="342">
        <f>IF(Budżet_szczegółowy!$B100="","",IF(Budżet_szczegółowy!L100&gt;0,Budżet_szczegółowy!L100,"NIE"))</f>
      </c>
      <c r="M100" s="343">
        <f>Budżet_szczegółowy!P100</f>
        <v>0</v>
      </c>
      <c r="N100" s="330">
        <f>Budżet_szczegółowy!S100</f>
        <v>0</v>
      </c>
      <c r="O100" s="330">
        <f>Budżet_szczegółowy!V100</f>
        <v>0</v>
      </c>
      <c r="P100" s="331">
        <f t="shared" si="7"/>
        <v>0</v>
      </c>
      <c r="Q100" s="333">
        <f t="shared" si="5"/>
        <v>0</v>
      </c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</row>
    <row r="101" spans="1:34" s="178" customFormat="1" ht="33.75" customHeight="1">
      <c r="A101" s="325">
        <f>Budżet_szczegółowy!A101</f>
      </c>
      <c r="B101" s="326">
        <f>IF(Budżet_szczegółowy!B101&lt;&gt;"",Budżet_szczegółowy!B101,"")</f>
      </c>
      <c r="C101" s="340">
        <f>IF(B101="","",IF(Budżet_szczegółowy!C101&gt;0,Budżet_szczegółowy!C101,""))</f>
      </c>
      <c r="D101" s="341">
        <f>IF(Budżet_szczegółowy!$B101="","",IF(Budżet_szczegółowy!D101&gt;0,Budżet_szczegółowy!D101,"NIE"))</f>
      </c>
      <c r="E101" s="341">
        <f>IF(Budżet_szczegółowy!$B101="","",IF(Budżet_szczegółowy!E101&gt;0,Budżet_szczegółowy!E101,"NIE"))</f>
      </c>
      <c r="F101" s="341">
        <f>IF(Budżet_szczegółowy!$B101="","",IF(Budżet_szczegółowy!F101&gt;0,Budżet_szczegółowy!F101,"NIE"))</f>
      </c>
      <c r="G101" s="341">
        <f>IF(Budżet_szczegółowy!$B101="","",IF(Budżet_szczegółowy!G101&gt;0,Budżet_szczegółowy!G101,"NIE"))</f>
      </c>
      <c r="H101" s="341">
        <f>IF(Budżet_szczegółowy!$B101="","",IF(Budżet_szczegółowy!H101&gt;0,Budżet_szczegółowy!H101,"NIE"))</f>
      </c>
      <c r="I101" s="341">
        <f>IF(Budżet_szczegółowy!$B101="","",IF(Budżet_szczegółowy!I101&gt;0,Budżet_szczegółowy!I101,"NIE"))</f>
      </c>
      <c r="J101" s="341">
        <f>IF(Budżet_szczegółowy!$B101="","",IF(Budżet_szczegółowy!J101&gt;0,Budżet_szczegółowy!J101,"NIE"))</f>
      </c>
      <c r="K101" s="341">
        <f>IF(Budżet_szczegółowy!$B101="","",IF(Budżet_szczegółowy!K101&gt;0,Budżet_szczegółowy!K101,"NIE"))</f>
      </c>
      <c r="L101" s="342">
        <f>IF(Budżet_szczegółowy!$B101="","",IF(Budżet_szczegółowy!L101&gt;0,Budżet_szczegółowy!L101,"NIE"))</f>
      </c>
      <c r="M101" s="343">
        <f>Budżet_szczegółowy!P101</f>
        <v>0</v>
      </c>
      <c r="N101" s="330">
        <f>Budżet_szczegółowy!S101</f>
        <v>0</v>
      </c>
      <c r="O101" s="330">
        <f>Budżet_szczegółowy!V101</f>
        <v>0</v>
      </c>
      <c r="P101" s="331">
        <f t="shared" si="7"/>
        <v>0</v>
      </c>
      <c r="Q101" s="333">
        <f t="shared" si="5"/>
        <v>0</v>
      </c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</row>
    <row r="102" spans="1:34" s="178" customFormat="1" ht="33.75" customHeight="1" thickBot="1">
      <c r="A102" s="325">
        <f>Budżet_szczegółowy!A102</f>
      </c>
      <c r="B102" s="326">
        <f>IF(Budżet_szczegółowy!B102&lt;&gt;"",Budżet_szczegółowy!B102,"")</f>
      </c>
      <c r="C102" s="344">
        <f>IF(B102="","",IF(Budżet_szczegółowy!C102&gt;0,Budżet_szczegółowy!C102,""))</f>
      </c>
      <c r="D102" s="345">
        <f>IF(Budżet_szczegółowy!$B102="","",IF(Budżet_szczegółowy!D102&gt;0,Budżet_szczegółowy!D102,"NIE"))</f>
      </c>
      <c r="E102" s="345">
        <f>IF(Budżet_szczegółowy!$B102="","",IF(Budżet_szczegółowy!E102&gt;0,Budżet_szczegółowy!E102,"NIE"))</f>
      </c>
      <c r="F102" s="345">
        <f>IF(Budżet_szczegółowy!$B102="","",IF(Budżet_szczegółowy!F102&gt;0,Budżet_szczegółowy!F102,"NIE"))</f>
      </c>
      <c r="G102" s="345">
        <f>IF(Budżet_szczegółowy!$B102="","",IF(Budżet_szczegółowy!G102&gt;0,Budżet_szczegółowy!G102,"NIE"))</f>
      </c>
      <c r="H102" s="345">
        <f>IF(Budżet_szczegółowy!$B102="","",IF(Budżet_szczegółowy!H102&gt;0,Budżet_szczegółowy!H102,"NIE"))</f>
      </c>
      <c r="I102" s="345">
        <f>IF(Budżet_szczegółowy!$B102="","",IF(Budżet_szczegółowy!I102&gt;0,Budżet_szczegółowy!I102,"NIE"))</f>
      </c>
      <c r="J102" s="345">
        <f>IF(Budżet_szczegółowy!$B102="","",IF(Budżet_szczegółowy!J102&gt;0,Budżet_szczegółowy!J102,"NIE"))</f>
      </c>
      <c r="K102" s="345">
        <f>IF(Budżet_szczegółowy!$B102="","",IF(Budżet_szczegółowy!K102&gt;0,Budżet_szczegółowy!K102,"NIE"))</f>
      </c>
      <c r="L102" s="346">
        <f>IF(Budżet_szczegółowy!$B102="","",IF(Budżet_szczegółowy!L102&gt;0,Budżet_szczegółowy!L102,"NIE"))</f>
      </c>
      <c r="M102" s="347">
        <f>Budżet_szczegółowy!P102</f>
        <v>0</v>
      </c>
      <c r="N102" s="330">
        <f>Budżet_szczegółowy!S102</f>
        <v>0</v>
      </c>
      <c r="O102" s="330">
        <f>Budżet_szczegółowy!V102</f>
        <v>0</v>
      </c>
      <c r="P102" s="331">
        <f t="shared" si="7"/>
        <v>0</v>
      </c>
      <c r="Q102" s="333">
        <f t="shared" si="5"/>
        <v>0</v>
      </c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</row>
    <row r="103" spans="1:34" s="178" customFormat="1" ht="33.75" customHeight="1" thickBot="1">
      <c r="A103" s="335"/>
      <c r="B103" s="892" t="str">
        <f>Budżet_ogółem!B12</f>
        <v>Zadanie 7 - </v>
      </c>
      <c r="C103" s="892"/>
      <c r="D103" s="892"/>
      <c r="E103" s="892"/>
      <c r="F103" s="892"/>
      <c r="G103" s="892"/>
      <c r="H103" s="892"/>
      <c r="I103" s="892"/>
      <c r="J103" s="892"/>
      <c r="K103" s="892"/>
      <c r="L103" s="893"/>
      <c r="M103" s="336">
        <f>SUM(M104:M118)</f>
        <v>0</v>
      </c>
      <c r="N103" s="337">
        <f>SUM(N104:N118)</f>
        <v>0</v>
      </c>
      <c r="O103" s="337">
        <f>SUM(O104:O118)</f>
        <v>0</v>
      </c>
      <c r="P103" s="324">
        <f>SUM(M103:O103)</f>
        <v>0</v>
      </c>
      <c r="Q103" s="324">
        <f t="shared" si="5"/>
        <v>0</v>
      </c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</row>
    <row r="104" spans="1:34" s="178" customFormat="1" ht="33.75" customHeight="1">
      <c r="A104" s="325">
        <f>Budżet_szczegółowy!A104</f>
      </c>
      <c r="B104" s="326">
        <f>IF(Budżet_szczegółowy!B104&lt;&gt;"",Budżet_szczegółowy!B104,"")</f>
      </c>
      <c r="C104" s="327">
        <f>IF(B104="","",IF(Budżet_szczegółowy!C104&gt;0,Budżet_szczegółowy!C104,""))</f>
      </c>
      <c r="D104" s="328">
        <f>IF(Budżet_szczegółowy!$B104="","",IF(Budżet_szczegółowy!D104&gt;0,Budżet_szczegółowy!D104,"NIE"))</f>
      </c>
      <c r="E104" s="328">
        <f>IF(Budżet_szczegółowy!$B104="","",IF(Budżet_szczegółowy!E104&gt;0,Budżet_szczegółowy!E104,"NIE"))</f>
      </c>
      <c r="F104" s="328">
        <f>IF(Budżet_szczegółowy!$B104="","",IF(Budżet_szczegółowy!F104&gt;0,Budżet_szczegółowy!F104,"NIE"))</f>
      </c>
      <c r="G104" s="328">
        <f>IF(Budżet_szczegółowy!$B104="","",IF(Budżet_szczegółowy!G104&gt;0,Budżet_szczegółowy!G104,"NIE"))</f>
      </c>
      <c r="H104" s="328">
        <f>IF(Budżet_szczegółowy!$B104="","",IF(Budżet_szczegółowy!H104&gt;0,Budżet_szczegółowy!H104,"NIE"))</f>
      </c>
      <c r="I104" s="328">
        <f>IF(Budżet_szczegółowy!$B104="","",IF(Budżet_szczegółowy!I104&gt;0,Budżet_szczegółowy!I104,"NIE"))</f>
      </c>
      <c r="J104" s="328">
        <f>IF(Budżet_szczegółowy!$B104="","",IF(Budżet_szczegółowy!J104&gt;0,Budżet_szczegółowy!J104,"NIE"))</f>
      </c>
      <c r="K104" s="328">
        <f>IF(Budżet_szczegółowy!$B104="","",IF(Budżet_szczegółowy!K104&gt;0,Budżet_szczegółowy!K104,"NIE"))</f>
      </c>
      <c r="L104" s="328">
        <f>IF(Budżet_szczegółowy!$B104="","",IF(Budżet_szczegółowy!L104&gt;0,Budżet_szczegółowy!L104,"NIE"))</f>
      </c>
      <c r="M104" s="329">
        <f>Budżet_szczegółowy!P104</f>
        <v>0</v>
      </c>
      <c r="N104" s="330">
        <f>Budżet_szczegółowy!S104</f>
        <v>0</v>
      </c>
      <c r="O104" s="330">
        <f>Budżet_szczegółowy!V104</f>
        <v>0</v>
      </c>
      <c r="P104" s="331">
        <f>SUM(M104+N104+O104)</f>
        <v>0</v>
      </c>
      <c r="Q104" s="333">
        <f t="shared" si="5"/>
        <v>0</v>
      </c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</row>
    <row r="105" spans="1:34" s="178" customFormat="1" ht="33.75" customHeight="1">
      <c r="A105" s="325">
        <f>Budżet_szczegółowy!A105</f>
      </c>
      <c r="B105" s="326">
        <f>IF(Budżet_szczegółowy!B105&lt;&gt;"",Budżet_szczegółowy!B105,"")</f>
      </c>
      <c r="C105" s="327">
        <f>IF(B105="","",IF(Budżet_szczegółowy!C105&gt;0,Budżet_szczegółowy!C105,""))</f>
      </c>
      <c r="D105" s="328">
        <f>IF(Budżet_szczegółowy!$B105="","",IF(Budżet_szczegółowy!D105&gt;0,Budżet_szczegółowy!D105,"NIE"))</f>
      </c>
      <c r="E105" s="328">
        <f>IF(Budżet_szczegółowy!$B105="","",IF(Budżet_szczegółowy!E105&gt;0,Budżet_szczegółowy!E105,"NIE"))</f>
      </c>
      <c r="F105" s="328">
        <f>IF(Budżet_szczegółowy!$B105="","",IF(Budżet_szczegółowy!F105&gt;0,Budżet_szczegółowy!F105,"NIE"))</f>
      </c>
      <c r="G105" s="328">
        <f>IF(Budżet_szczegółowy!$B105="","",IF(Budżet_szczegółowy!G105&gt;0,Budżet_szczegółowy!G105,"NIE"))</f>
      </c>
      <c r="H105" s="328">
        <f>IF(Budżet_szczegółowy!$B105="","",IF(Budżet_szczegółowy!H105&gt;0,Budżet_szczegółowy!H105,"NIE"))</f>
      </c>
      <c r="I105" s="328">
        <f>IF(Budżet_szczegółowy!$B105="","",IF(Budżet_szczegółowy!I105&gt;0,Budżet_szczegółowy!I105,"NIE"))</f>
      </c>
      <c r="J105" s="328">
        <f>IF(Budżet_szczegółowy!$B105="","",IF(Budżet_szczegółowy!J105&gt;0,Budżet_szczegółowy!J105,"NIE"))</f>
      </c>
      <c r="K105" s="328">
        <f>IF(Budżet_szczegółowy!$B105="","",IF(Budżet_szczegółowy!K105&gt;0,Budżet_szczegółowy!K105,"NIE"))</f>
      </c>
      <c r="L105" s="328">
        <f>IF(Budżet_szczegółowy!$B105="","",IF(Budżet_szczegółowy!L105&gt;0,Budżet_szczegółowy!L105,"NIE"))</f>
      </c>
      <c r="M105" s="329">
        <f>Budżet_szczegółowy!P105</f>
        <v>0</v>
      </c>
      <c r="N105" s="330">
        <f>Budżet_szczegółowy!S105</f>
        <v>0</v>
      </c>
      <c r="O105" s="330">
        <f>Budżet_szczegółowy!V105</f>
        <v>0</v>
      </c>
      <c r="P105" s="331">
        <f aca="true" t="shared" si="8" ref="P105:P118">SUM(M105+N105+O105)</f>
        <v>0</v>
      </c>
      <c r="Q105" s="333">
        <f t="shared" si="5"/>
        <v>0</v>
      </c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</row>
    <row r="106" spans="1:34" s="178" customFormat="1" ht="33.75" customHeight="1">
      <c r="A106" s="325">
        <f>Budżet_szczegółowy!A106</f>
      </c>
      <c r="B106" s="326">
        <f>IF(Budżet_szczegółowy!B106&lt;&gt;"",Budżet_szczegółowy!B106,"")</f>
      </c>
      <c r="C106" s="327">
        <f>IF(B106="","",IF(Budżet_szczegółowy!C106&gt;0,Budżet_szczegółowy!C106,""))</f>
      </c>
      <c r="D106" s="328">
        <f>IF(Budżet_szczegółowy!$B106="","",IF(Budżet_szczegółowy!D106&gt;0,Budżet_szczegółowy!D106,"NIE"))</f>
      </c>
      <c r="E106" s="328">
        <f>IF(Budżet_szczegółowy!$B106="","",IF(Budżet_szczegółowy!E106&gt;0,Budżet_szczegółowy!E106,"NIE"))</f>
      </c>
      <c r="F106" s="328">
        <f>IF(Budżet_szczegółowy!$B106="","",IF(Budżet_szczegółowy!F106&gt;0,Budżet_szczegółowy!F106,"NIE"))</f>
      </c>
      <c r="G106" s="328">
        <f>IF(Budżet_szczegółowy!$B106="","",IF(Budżet_szczegółowy!G106&gt;0,Budżet_szczegółowy!G106,"NIE"))</f>
      </c>
      <c r="H106" s="328">
        <f>IF(Budżet_szczegółowy!$B106="","",IF(Budżet_szczegółowy!H106&gt;0,Budżet_szczegółowy!H106,"NIE"))</f>
      </c>
      <c r="I106" s="328">
        <f>IF(Budżet_szczegółowy!$B106="","",IF(Budżet_szczegółowy!I106&gt;0,Budżet_szczegółowy!I106,"NIE"))</f>
      </c>
      <c r="J106" s="328">
        <f>IF(Budżet_szczegółowy!$B106="","",IF(Budżet_szczegółowy!J106&gt;0,Budżet_szczegółowy!J106,"NIE"))</f>
      </c>
      <c r="K106" s="328">
        <f>IF(Budżet_szczegółowy!$B106="","",IF(Budżet_szczegółowy!K106&gt;0,Budżet_szczegółowy!K106,"NIE"))</f>
      </c>
      <c r="L106" s="328">
        <f>IF(Budżet_szczegółowy!$B106="","",IF(Budżet_szczegółowy!L106&gt;0,Budżet_szczegółowy!L106,"NIE"))</f>
      </c>
      <c r="M106" s="329">
        <f>Budżet_szczegółowy!P106</f>
        <v>0</v>
      </c>
      <c r="N106" s="330">
        <f>Budżet_szczegółowy!S106</f>
        <v>0</v>
      </c>
      <c r="O106" s="330">
        <f>Budżet_szczegółowy!V106</f>
        <v>0</v>
      </c>
      <c r="P106" s="331">
        <f t="shared" si="8"/>
        <v>0</v>
      </c>
      <c r="Q106" s="333">
        <f t="shared" si="5"/>
        <v>0</v>
      </c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</row>
    <row r="107" spans="1:34" s="178" customFormat="1" ht="33.75" customHeight="1">
      <c r="A107" s="325">
        <f>Budżet_szczegółowy!A107</f>
      </c>
      <c r="B107" s="326">
        <f>IF(Budżet_szczegółowy!B107&lt;&gt;"",Budżet_szczegółowy!B107,"")</f>
      </c>
      <c r="C107" s="327">
        <f>IF(B107="","",IF(Budżet_szczegółowy!C107&gt;0,Budżet_szczegółowy!C107,""))</f>
      </c>
      <c r="D107" s="328">
        <f>IF(Budżet_szczegółowy!$B107="","",IF(Budżet_szczegółowy!D107&gt;0,Budżet_szczegółowy!D107,"NIE"))</f>
      </c>
      <c r="E107" s="328">
        <f>IF(Budżet_szczegółowy!$B107="","",IF(Budżet_szczegółowy!E107&gt;0,Budżet_szczegółowy!E107,"NIE"))</f>
      </c>
      <c r="F107" s="328">
        <f>IF(Budżet_szczegółowy!$B107="","",IF(Budżet_szczegółowy!F107&gt;0,Budżet_szczegółowy!F107,"NIE"))</f>
      </c>
      <c r="G107" s="328">
        <f>IF(Budżet_szczegółowy!$B107="","",IF(Budżet_szczegółowy!G107&gt;0,Budżet_szczegółowy!G107,"NIE"))</f>
      </c>
      <c r="H107" s="328">
        <f>IF(Budżet_szczegółowy!$B107="","",IF(Budżet_szczegółowy!H107&gt;0,Budżet_szczegółowy!H107,"NIE"))</f>
      </c>
      <c r="I107" s="328">
        <f>IF(Budżet_szczegółowy!$B107="","",IF(Budżet_szczegółowy!I107&gt;0,Budżet_szczegółowy!I107,"NIE"))</f>
      </c>
      <c r="J107" s="328">
        <f>IF(Budżet_szczegółowy!$B107="","",IF(Budżet_szczegółowy!J107&gt;0,Budżet_szczegółowy!J107,"NIE"))</f>
      </c>
      <c r="K107" s="328">
        <f>IF(Budżet_szczegółowy!$B107="","",IF(Budżet_szczegółowy!K107&gt;0,Budżet_szczegółowy!K107,"NIE"))</f>
      </c>
      <c r="L107" s="328">
        <f>IF(Budżet_szczegółowy!$B107="","",IF(Budżet_szczegółowy!L107&gt;0,Budżet_szczegółowy!L107,"NIE"))</f>
      </c>
      <c r="M107" s="329">
        <f>Budżet_szczegółowy!P107</f>
        <v>0</v>
      </c>
      <c r="N107" s="330">
        <f>Budżet_szczegółowy!S107</f>
        <v>0</v>
      </c>
      <c r="O107" s="330">
        <f>Budżet_szczegółowy!V107</f>
        <v>0</v>
      </c>
      <c r="P107" s="331">
        <f t="shared" si="8"/>
        <v>0</v>
      </c>
      <c r="Q107" s="333">
        <f t="shared" si="5"/>
        <v>0</v>
      </c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</row>
    <row r="108" spans="1:34" s="178" customFormat="1" ht="33.75" customHeight="1">
      <c r="A108" s="325">
        <f>Budżet_szczegółowy!A108</f>
      </c>
      <c r="B108" s="326">
        <f>IF(Budżet_szczegółowy!B108&lt;&gt;"",Budżet_szczegółowy!B108,"")</f>
      </c>
      <c r="C108" s="327">
        <f>IF(B108="","",IF(Budżet_szczegółowy!C108&gt;0,Budżet_szczegółowy!C108,""))</f>
      </c>
      <c r="D108" s="328">
        <f>IF(Budżet_szczegółowy!$B108="","",IF(Budżet_szczegółowy!D108&gt;0,Budżet_szczegółowy!D108,"NIE"))</f>
      </c>
      <c r="E108" s="328">
        <f>IF(Budżet_szczegółowy!$B108="","",IF(Budżet_szczegółowy!E108&gt;0,Budżet_szczegółowy!E108,"NIE"))</f>
      </c>
      <c r="F108" s="328">
        <f>IF(Budżet_szczegółowy!$B108="","",IF(Budżet_szczegółowy!F108&gt;0,Budżet_szczegółowy!F108,"NIE"))</f>
      </c>
      <c r="G108" s="328">
        <f>IF(Budżet_szczegółowy!$B108="","",IF(Budżet_szczegółowy!G108&gt;0,Budżet_szczegółowy!G108,"NIE"))</f>
      </c>
      <c r="H108" s="328">
        <f>IF(Budżet_szczegółowy!$B108="","",IF(Budżet_szczegółowy!H108&gt;0,Budżet_szczegółowy!H108,"NIE"))</f>
      </c>
      <c r="I108" s="328">
        <f>IF(Budżet_szczegółowy!$B108="","",IF(Budżet_szczegółowy!I108&gt;0,Budżet_szczegółowy!I108,"NIE"))</f>
      </c>
      <c r="J108" s="328">
        <f>IF(Budżet_szczegółowy!$B108="","",IF(Budżet_szczegółowy!J108&gt;0,Budżet_szczegółowy!J108,"NIE"))</f>
      </c>
      <c r="K108" s="328">
        <f>IF(Budżet_szczegółowy!$B108="","",IF(Budżet_szczegółowy!K108&gt;0,Budżet_szczegółowy!K108,"NIE"))</f>
      </c>
      <c r="L108" s="328">
        <f>IF(Budżet_szczegółowy!$B108="","",IF(Budżet_szczegółowy!L108&gt;0,Budżet_szczegółowy!L108,"NIE"))</f>
      </c>
      <c r="M108" s="329">
        <f>Budżet_szczegółowy!P108</f>
        <v>0</v>
      </c>
      <c r="N108" s="330">
        <f>Budżet_szczegółowy!S108</f>
        <v>0</v>
      </c>
      <c r="O108" s="330">
        <f>Budżet_szczegółowy!V108</f>
        <v>0</v>
      </c>
      <c r="P108" s="331">
        <f t="shared" si="8"/>
        <v>0</v>
      </c>
      <c r="Q108" s="333">
        <f t="shared" si="5"/>
        <v>0</v>
      </c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</row>
    <row r="109" spans="1:34" s="178" customFormat="1" ht="33.75" customHeight="1">
      <c r="A109" s="325">
        <f>Budżet_szczegółowy!A109</f>
      </c>
      <c r="B109" s="326">
        <f>IF(Budżet_szczegółowy!B109&lt;&gt;"",Budżet_szczegółowy!B109,"")</f>
      </c>
      <c r="C109" s="327">
        <f>IF(B109="","",IF(Budżet_szczegółowy!C109&gt;0,Budżet_szczegółowy!C109,""))</f>
      </c>
      <c r="D109" s="328">
        <f>IF(Budżet_szczegółowy!$B109="","",IF(Budżet_szczegółowy!D109&gt;0,Budżet_szczegółowy!D109,"NIE"))</f>
      </c>
      <c r="E109" s="328">
        <f>IF(Budżet_szczegółowy!$B109="","",IF(Budżet_szczegółowy!E109&gt;0,Budżet_szczegółowy!E109,"NIE"))</f>
      </c>
      <c r="F109" s="328">
        <f>IF(Budżet_szczegółowy!$B109="","",IF(Budżet_szczegółowy!F109&gt;0,Budżet_szczegółowy!F109,"NIE"))</f>
      </c>
      <c r="G109" s="328">
        <f>IF(Budżet_szczegółowy!$B109="","",IF(Budżet_szczegółowy!G109&gt;0,Budżet_szczegółowy!G109,"NIE"))</f>
      </c>
      <c r="H109" s="328">
        <f>IF(Budżet_szczegółowy!$B109="","",IF(Budżet_szczegółowy!H109&gt;0,Budżet_szczegółowy!H109,"NIE"))</f>
      </c>
      <c r="I109" s="328">
        <f>IF(Budżet_szczegółowy!$B109="","",IF(Budżet_szczegółowy!I109&gt;0,Budżet_szczegółowy!I109,"NIE"))</f>
      </c>
      <c r="J109" s="328">
        <f>IF(Budżet_szczegółowy!$B109="","",IF(Budżet_szczegółowy!J109&gt;0,Budżet_szczegółowy!J109,"NIE"))</f>
      </c>
      <c r="K109" s="328">
        <f>IF(Budżet_szczegółowy!$B109="","",IF(Budżet_szczegółowy!K109&gt;0,Budżet_szczegółowy!K109,"NIE"))</f>
      </c>
      <c r="L109" s="328">
        <f>IF(Budżet_szczegółowy!$B109="","",IF(Budżet_szczegółowy!L109&gt;0,Budżet_szczegółowy!L109,"NIE"))</f>
      </c>
      <c r="M109" s="329">
        <f>Budżet_szczegółowy!P109</f>
        <v>0</v>
      </c>
      <c r="N109" s="330">
        <f>Budżet_szczegółowy!S109</f>
        <v>0</v>
      </c>
      <c r="O109" s="330">
        <f>Budżet_szczegółowy!V109</f>
        <v>0</v>
      </c>
      <c r="P109" s="331">
        <f t="shared" si="8"/>
        <v>0</v>
      </c>
      <c r="Q109" s="333">
        <f t="shared" si="5"/>
        <v>0</v>
      </c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</row>
    <row r="110" spans="1:34" s="178" customFormat="1" ht="33.75" customHeight="1">
      <c r="A110" s="325">
        <f>Budżet_szczegółowy!A110</f>
      </c>
      <c r="B110" s="326">
        <f>IF(Budżet_szczegółowy!B110&lt;&gt;"",Budżet_szczegółowy!B110,"")</f>
      </c>
      <c r="C110" s="327">
        <f>IF(B110="","",IF(Budżet_szczegółowy!C110&gt;0,Budżet_szczegółowy!C110,""))</f>
      </c>
      <c r="D110" s="328">
        <f>IF(Budżet_szczegółowy!$B110="","",IF(Budżet_szczegółowy!D110&gt;0,Budżet_szczegółowy!D110,"NIE"))</f>
      </c>
      <c r="E110" s="328">
        <f>IF(Budżet_szczegółowy!$B110="","",IF(Budżet_szczegółowy!E110&gt;0,Budżet_szczegółowy!E110,"NIE"))</f>
      </c>
      <c r="F110" s="328">
        <f>IF(Budżet_szczegółowy!$B110="","",IF(Budżet_szczegółowy!F110&gt;0,Budżet_szczegółowy!F110,"NIE"))</f>
      </c>
      <c r="G110" s="328">
        <f>IF(Budżet_szczegółowy!$B110="","",IF(Budżet_szczegółowy!G110&gt;0,Budżet_szczegółowy!G110,"NIE"))</f>
      </c>
      <c r="H110" s="328">
        <f>IF(Budżet_szczegółowy!$B110="","",IF(Budżet_szczegółowy!H110&gt;0,Budżet_szczegółowy!H110,"NIE"))</f>
      </c>
      <c r="I110" s="328">
        <f>IF(Budżet_szczegółowy!$B110="","",IF(Budżet_szczegółowy!I110&gt;0,Budżet_szczegółowy!I110,"NIE"))</f>
      </c>
      <c r="J110" s="328">
        <f>IF(Budżet_szczegółowy!$B110="","",IF(Budżet_szczegółowy!J110&gt;0,Budżet_szczegółowy!J110,"NIE"))</f>
      </c>
      <c r="K110" s="328">
        <f>IF(Budżet_szczegółowy!$B110="","",IF(Budżet_szczegółowy!K110&gt;0,Budżet_szczegółowy!K110,"NIE"))</f>
      </c>
      <c r="L110" s="328">
        <f>IF(Budżet_szczegółowy!$B110="","",IF(Budżet_szczegółowy!L110&gt;0,Budżet_szczegółowy!L110,"NIE"))</f>
      </c>
      <c r="M110" s="329">
        <f>Budżet_szczegółowy!P110</f>
        <v>0</v>
      </c>
      <c r="N110" s="330">
        <f>Budżet_szczegółowy!S110</f>
        <v>0</v>
      </c>
      <c r="O110" s="330">
        <f>Budżet_szczegółowy!V110</f>
        <v>0</v>
      </c>
      <c r="P110" s="331">
        <f t="shared" si="8"/>
        <v>0</v>
      </c>
      <c r="Q110" s="333">
        <f t="shared" si="5"/>
        <v>0</v>
      </c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</row>
    <row r="111" spans="1:34" s="178" customFormat="1" ht="33.75" customHeight="1">
      <c r="A111" s="325">
        <f>Budżet_szczegółowy!A111</f>
      </c>
      <c r="B111" s="326">
        <f>IF(Budżet_szczegółowy!B111&lt;&gt;"",Budżet_szczegółowy!B111,"")</f>
      </c>
      <c r="C111" s="327">
        <f>IF(B111="","",IF(Budżet_szczegółowy!C111&gt;0,Budżet_szczegółowy!C111,""))</f>
      </c>
      <c r="D111" s="328">
        <f>IF(Budżet_szczegółowy!$B111="","",IF(Budżet_szczegółowy!D111&gt;0,Budżet_szczegółowy!D111,"NIE"))</f>
      </c>
      <c r="E111" s="328">
        <f>IF(Budżet_szczegółowy!$B111="","",IF(Budżet_szczegółowy!E111&gt;0,Budżet_szczegółowy!E111,"NIE"))</f>
      </c>
      <c r="F111" s="328">
        <f>IF(Budżet_szczegółowy!$B111="","",IF(Budżet_szczegółowy!F111&gt;0,Budżet_szczegółowy!F111,"NIE"))</f>
      </c>
      <c r="G111" s="328">
        <f>IF(Budżet_szczegółowy!$B111="","",IF(Budżet_szczegółowy!G111&gt;0,Budżet_szczegółowy!G111,"NIE"))</f>
      </c>
      <c r="H111" s="328">
        <f>IF(Budżet_szczegółowy!$B111="","",IF(Budżet_szczegółowy!H111&gt;0,Budżet_szczegółowy!H111,"NIE"))</f>
      </c>
      <c r="I111" s="328">
        <f>IF(Budżet_szczegółowy!$B111="","",IF(Budżet_szczegółowy!I111&gt;0,Budżet_szczegółowy!I111,"NIE"))</f>
      </c>
      <c r="J111" s="328">
        <f>IF(Budżet_szczegółowy!$B111="","",IF(Budżet_szczegółowy!J111&gt;0,Budżet_szczegółowy!J111,"NIE"))</f>
      </c>
      <c r="K111" s="328">
        <f>IF(Budżet_szczegółowy!$B111="","",IF(Budżet_szczegółowy!K111&gt;0,Budżet_szczegółowy!K111,"NIE"))</f>
      </c>
      <c r="L111" s="328">
        <f>IF(Budżet_szczegółowy!$B111="","",IF(Budżet_szczegółowy!L111&gt;0,Budżet_szczegółowy!L111,"NIE"))</f>
      </c>
      <c r="M111" s="329">
        <f>Budżet_szczegółowy!P111</f>
        <v>0</v>
      </c>
      <c r="N111" s="330">
        <f>Budżet_szczegółowy!S111</f>
        <v>0</v>
      </c>
      <c r="O111" s="330">
        <f>Budżet_szczegółowy!V111</f>
        <v>0</v>
      </c>
      <c r="P111" s="331">
        <f t="shared" si="8"/>
        <v>0</v>
      </c>
      <c r="Q111" s="333">
        <f t="shared" si="5"/>
        <v>0</v>
      </c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</row>
    <row r="112" spans="1:34" s="178" customFormat="1" ht="33.75" customHeight="1">
      <c r="A112" s="325">
        <f>Budżet_szczegółowy!A112</f>
      </c>
      <c r="B112" s="326">
        <f>IF(Budżet_szczegółowy!B112&lt;&gt;"",Budżet_szczegółowy!B112,"")</f>
      </c>
      <c r="C112" s="327">
        <f>IF(B112="","",IF(Budżet_szczegółowy!C112&gt;0,Budżet_szczegółowy!C112,""))</f>
      </c>
      <c r="D112" s="328">
        <f>IF(Budżet_szczegółowy!$B112="","",IF(Budżet_szczegółowy!D112&gt;0,Budżet_szczegółowy!D112,"NIE"))</f>
      </c>
      <c r="E112" s="328">
        <f>IF(Budżet_szczegółowy!$B112="","",IF(Budżet_szczegółowy!E112&gt;0,Budżet_szczegółowy!E112,"NIE"))</f>
      </c>
      <c r="F112" s="328">
        <f>IF(Budżet_szczegółowy!$B112="","",IF(Budżet_szczegółowy!F112&gt;0,Budżet_szczegółowy!F112,"NIE"))</f>
      </c>
      <c r="G112" s="328">
        <f>IF(Budżet_szczegółowy!$B112="","",IF(Budżet_szczegółowy!G112&gt;0,Budżet_szczegółowy!G112,"NIE"))</f>
      </c>
      <c r="H112" s="328">
        <f>IF(Budżet_szczegółowy!$B112="","",IF(Budżet_szczegółowy!H112&gt;0,Budżet_szczegółowy!H112,"NIE"))</f>
      </c>
      <c r="I112" s="328">
        <f>IF(Budżet_szczegółowy!$B112="","",IF(Budżet_szczegółowy!I112&gt;0,Budżet_szczegółowy!I112,"NIE"))</f>
      </c>
      <c r="J112" s="328">
        <f>IF(Budżet_szczegółowy!$B112="","",IF(Budżet_szczegółowy!J112&gt;0,Budżet_szczegółowy!J112,"NIE"))</f>
      </c>
      <c r="K112" s="328">
        <f>IF(Budżet_szczegółowy!$B112="","",IF(Budżet_szczegółowy!K112&gt;0,Budżet_szczegółowy!K112,"NIE"))</f>
      </c>
      <c r="L112" s="328">
        <f>IF(Budżet_szczegółowy!$B112="","",IF(Budżet_szczegółowy!L112&gt;0,Budżet_szczegółowy!L112,"NIE"))</f>
      </c>
      <c r="M112" s="329">
        <f>Budżet_szczegółowy!P112</f>
        <v>0</v>
      </c>
      <c r="N112" s="330">
        <f>Budżet_szczegółowy!S112</f>
        <v>0</v>
      </c>
      <c r="O112" s="330">
        <f>Budżet_szczegółowy!V112</f>
        <v>0</v>
      </c>
      <c r="P112" s="331">
        <f t="shared" si="8"/>
        <v>0</v>
      </c>
      <c r="Q112" s="333">
        <f t="shared" si="5"/>
        <v>0</v>
      </c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</row>
    <row r="113" spans="1:34" s="178" customFormat="1" ht="33.75" customHeight="1">
      <c r="A113" s="325">
        <f>Budżet_szczegółowy!A113</f>
      </c>
      <c r="B113" s="326">
        <f>IF(Budżet_szczegółowy!B113&lt;&gt;"",Budżet_szczegółowy!B113,"")</f>
      </c>
      <c r="C113" s="327">
        <f>IF(B113="","",IF(Budżet_szczegółowy!C113&gt;0,Budżet_szczegółowy!C113,""))</f>
      </c>
      <c r="D113" s="328">
        <f>IF(Budżet_szczegółowy!$B113="","",IF(Budżet_szczegółowy!D113&gt;0,Budżet_szczegółowy!D113,"NIE"))</f>
      </c>
      <c r="E113" s="328">
        <f>IF(Budżet_szczegółowy!$B113="","",IF(Budżet_szczegółowy!E113&gt;0,Budżet_szczegółowy!E113,"NIE"))</f>
      </c>
      <c r="F113" s="328">
        <f>IF(Budżet_szczegółowy!$B113="","",IF(Budżet_szczegółowy!F113&gt;0,Budżet_szczegółowy!F113,"NIE"))</f>
      </c>
      <c r="G113" s="328">
        <f>IF(Budżet_szczegółowy!$B113="","",IF(Budżet_szczegółowy!G113&gt;0,Budżet_szczegółowy!G113,"NIE"))</f>
      </c>
      <c r="H113" s="328">
        <f>IF(Budżet_szczegółowy!$B113="","",IF(Budżet_szczegółowy!H113&gt;0,Budżet_szczegółowy!H113,"NIE"))</f>
      </c>
      <c r="I113" s="328">
        <f>IF(Budżet_szczegółowy!$B113="","",IF(Budżet_szczegółowy!I113&gt;0,Budżet_szczegółowy!I113,"NIE"))</f>
      </c>
      <c r="J113" s="328">
        <f>IF(Budżet_szczegółowy!$B113="","",IF(Budżet_szczegółowy!J113&gt;0,Budżet_szczegółowy!J113,"NIE"))</f>
      </c>
      <c r="K113" s="328">
        <f>IF(Budżet_szczegółowy!$B113="","",IF(Budżet_szczegółowy!K113&gt;0,Budżet_szczegółowy!K113,"NIE"))</f>
      </c>
      <c r="L113" s="328">
        <f>IF(Budżet_szczegółowy!$B113="","",IF(Budżet_szczegółowy!L113&gt;0,Budżet_szczegółowy!L113,"NIE"))</f>
      </c>
      <c r="M113" s="329">
        <f>Budżet_szczegółowy!P113</f>
        <v>0</v>
      </c>
      <c r="N113" s="330">
        <f>Budżet_szczegółowy!S113</f>
        <v>0</v>
      </c>
      <c r="O113" s="330">
        <f>Budżet_szczegółowy!V113</f>
        <v>0</v>
      </c>
      <c r="P113" s="331">
        <f t="shared" si="8"/>
        <v>0</v>
      </c>
      <c r="Q113" s="333">
        <f t="shared" si="5"/>
        <v>0</v>
      </c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</row>
    <row r="114" spans="1:34" s="178" customFormat="1" ht="33.75" customHeight="1">
      <c r="A114" s="325">
        <f>Budżet_szczegółowy!A114</f>
      </c>
      <c r="B114" s="326">
        <f>IF(Budżet_szczegółowy!B114&lt;&gt;"",Budżet_szczegółowy!B114,"")</f>
      </c>
      <c r="C114" s="327">
        <f>IF(B114="","",IF(Budżet_szczegółowy!C114&gt;0,Budżet_szczegółowy!C114,""))</f>
      </c>
      <c r="D114" s="328">
        <f>IF(Budżet_szczegółowy!$B114="","",IF(Budżet_szczegółowy!D114&gt;0,Budżet_szczegółowy!D114,"NIE"))</f>
      </c>
      <c r="E114" s="328">
        <f>IF(Budżet_szczegółowy!$B114="","",IF(Budżet_szczegółowy!E114&gt;0,Budżet_szczegółowy!E114,"NIE"))</f>
      </c>
      <c r="F114" s="328">
        <f>IF(Budżet_szczegółowy!$B114="","",IF(Budżet_szczegółowy!F114&gt;0,Budżet_szczegółowy!F114,"NIE"))</f>
      </c>
      <c r="G114" s="328">
        <f>IF(Budżet_szczegółowy!$B114="","",IF(Budżet_szczegółowy!G114&gt;0,Budżet_szczegółowy!G114,"NIE"))</f>
      </c>
      <c r="H114" s="328">
        <f>IF(Budżet_szczegółowy!$B114="","",IF(Budżet_szczegółowy!H114&gt;0,Budżet_szczegółowy!H114,"NIE"))</f>
      </c>
      <c r="I114" s="328">
        <f>IF(Budżet_szczegółowy!$B114="","",IF(Budżet_szczegółowy!I114&gt;0,Budżet_szczegółowy!I114,"NIE"))</f>
      </c>
      <c r="J114" s="328">
        <f>IF(Budżet_szczegółowy!$B114="","",IF(Budżet_szczegółowy!J114&gt;0,Budżet_szczegółowy!J114,"NIE"))</f>
      </c>
      <c r="K114" s="328">
        <f>IF(Budżet_szczegółowy!$B114="","",IF(Budżet_szczegółowy!K114&gt;0,Budżet_szczegółowy!K114,"NIE"))</f>
      </c>
      <c r="L114" s="328">
        <f>IF(Budżet_szczegółowy!$B114="","",IF(Budżet_szczegółowy!L114&gt;0,Budżet_szczegółowy!L114,"NIE"))</f>
      </c>
      <c r="M114" s="329">
        <f>Budżet_szczegółowy!P114</f>
        <v>0</v>
      </c>
      <c r="N114" s="330">
        <f>Budżet_szczegółowy!S114</f>
        <v>0</v>
      </c>
      <c r="O114" s="330">
        <f>Budżet_szczegółowy!V114</f>
        <v>0</v>
      </c>
      <c r="P114" s="331">
        <f t="shared" si="8"/>
        <v>0</v>
      </c>
      <c r="Q114" s="333">
        <f t="shared" si="5"/>
        <v>0</v>
      </c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</row>
    <row r="115" spans="1:34" s="178" customFormat="1" ht="33.75" customHeight="1">
      <c r="A115" s="325">
        <f>Budżet_szczegółowy!A115</f>
      </c>
      <c r="B115" s="326">
        <f>IF(Budżet_szczegółowy!B115&lt;&gt;"",Budżet_szczegółowy!B115,"")</f>
      </c>
      <c r="C115" s="327">
        <f>IF(B115="","",IF(Budżet_szczegółowy!C115&gt;0,Budżet_szczegółowy!C115,""))</f>
      </c>
      <c r="D115" s="328">
        <f>IF(Budżet_szczegółowy!$B115="","",IF(Budżet_szczegółowy!D115&gt;0,Budżet_szczegółowy!D115,"NIE"))</f>
      </c>
      <c r="E115" s="328">
        <f>IF(Budżet_szczegółowy!$B115="","",IF(Budżet_szczegółowy!E115&gt;0,Budżet_szczegółowy!E115,"NIE"))</f>
      </c>
      <c r="F115" s="328">
        <f>IF(Budżet_szczegółowy!$B115="","",IF(Budżet_szczegółowy!F115&gt;0,Budżet_szczegółowy!F115,"NIE"))</f>
      </c>
      <c r="G115" s="328">
        <f>IF(Budżet_szczegółowy!$B115="","",IF(Budżet_szczegółowy!G115&gt;0,Budżet_szczegółowy!G115,"NIE"))</f>
      </c>
      <c r="H115" s="328">
        <f>IF(Budżet_szczegółowy!$B115="","",IF(Budżet_szczegółowy!H115&gt;0,Budżet_szczegółowy!H115,"NIE"))</f>
      </c>
      <c r="I115" s="328">
        <f>IF(Budżet_szczegółowy!$B115="","",IF(Budżet_szczegółowy!I115&gt;0,Budżet_szczegółowy!I115,"NIE"))</f>
      </c>
      <c r="J115" s="328">
        <f>IF(Budżet_szczegółowy!$B115="","",IF(Budżet_szczegółowy!J115&gt;0,Budżet_szczegółowy!J115,"NIE"))</f>
      </c>
      <c r="K115" s="328">
        <f>IF(Budżet_szczegółowy!$B115="","",IF(Budżet_szczegółowy!K115&gt;0,Budżet_szczegółowy!K115,"NIE"))</f>
      </c>
      <c r="L115" s="328">
        <f>IF(Budżet_szczegółowy!$B115="","",IF(Budżet_szczegółowy!L115&gt;0,Budżet_szczegółowy!L115,"NIE"))</f>
      </c>
      <c r="M115" s="329">
        <f>Budżet_szczegółowy!P115</f>
        <v>0</v>
      </c>
      <c r="N115" s="330">
        <f>Budżet_szczegółowy!S115</f>
        <v>0</v>
      </c>
      <c r="O115" s="330">
        <f>Budżet_szczegółowy!V115</f>
        <v>0</v>
      </c>
      <c r="P115" s="331">
        <f t="shared" si="8"/>
        <v>0</v>
      </c>
      <c r="Q115" s="333">
        <f t="shared" si="5"/>
        <v>0</v>
      </c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</row>
    <row r="116" spans="1:34" s="178" customFormat="1" ht="33.75" customHeight="1">
      <c r="A116" s="325">
        <f>Budżet_szczegółowy!A116</f>
      </c>
      <c r="B116" s="326">
        <f>IF(Budżet_szczegółowy!B116&lt;&gt;"",Budżet_szczegółowy!B116,"")</f>
      </c>
      <c r="C116" s="327">
        <f>IF(B116="","",IF(Budżet_szczegółowy!C116&gt;0,Budżet_szczegółowy!C116,""))</f>
      </c>
      <c r="D116" s="328">
        <f>IF(Budżet_szczegółowy!$B116="","",IF(Budżet_szczegółowy!D116&gt;0,Budżet_szczegółowy!D116,"NIE"))</f>
      </c>
      <c r="E116" s="328">
        <f>IF(Budżet_szczegółowy!$B116="","",IF(Budżet_szczegółowy!E116&gt;0,Budżet_szczegółowy!E116,"NIE"))</f>
      </c>
      <c r="F116" s="328">
        <f>IF(Budżet_szczegółowy!$B116="","",IF(Budżet_szczegółowy!F116&gt;0,Budżet_szczegółowy!F116,"NIE"))</f>
      </c>
      <c r="G116" s="328">
        <f>IF(Budżet_szczegółowy!$B116="","",IF(Budżet_szczegółowy!G116&gt;0,Budżet_szczegółowy!G116,"NIE"))</f>
      </c>
      <c r="H116" s="328">
        <f>IF(Budżet_szczegółowy!$B116="","",IF(Budżet_szczegółowy!H116&gt;0,Budżet_szczegółowy!H116,"NIE"))</f>
      </c>
      <c r="I116" s="328">
        <f>IF(Budżet_szczegółowy!$B116="","",IF(Budżet_szczegółowy!I116&gt;0,Budżet_szczegółowy!I116,"NIE"))</f>
      </c>
      <c r="J116" s="328">
        <f>IF(Budżet_szczegółowy!$B116="","",IF(Budżet_szczegółowy!J116&gt;0,Budżet_szczegółowy!J116,"NIE"))</f>
      </c>
      <c r="K116" s="328">
        <f>IF(Budżet_szczegółowy!$B116="","",IF(Budżet_szczegółowy!K116&gt;0,Budżet_szczegółowy!K116,"NIE"))</f>
      </c>
      <c r="L116" s="328">
        <f>IF(Budżet_szczegółowy!$B116="","",IF(Budżet_szczegółowy!L116&gt;0,Budżet_szczegółowy!L116,"NIE"))</f>
      </c>
      <c r="M116" s="329">
        <f>Budżet_szczegółowy!P116</f>
        <v>0</v>
      </c>
      <c r="N116" s="330">
        <f>Budżet_szczegółowy!S116</f>
        <v>0</v>
      </c>
      <c r="O116" s="330">
        <f>Budżet_szczegółowy!V116</f>
        <v>0</v>
      </c>
      <c r="P116" s="331">
        <f t="shared" si="8"/>
        <v>0</v>
      </c>
      <c r="Q116" s="333">
        <f t="shared" si="5"/>
        <v>0</v>
      </c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</row>
    <row r="117" spans="1:34" s="178" customFormat="1" ht="33.75" customHeight="1">
      <c r="A117" s="325">
        <f>Budżet_szczegółowy!A117</f>
      </c>
      <c r="B117" s="326">
        <f>IF(Budżet_szczegółowy!B117&lt;&gt;"",Budżet_szczegółowy!B117,"")</f>
      </c>
      <c r="C117" s="327">
        <f>IF(B117="","",IF(Budżet_szczegółowy!C117&gt;0,Budżet_szczegółowy!C117,""))</f>
      </c>
      <c r="D117" s="328">
        <f>IF(Budżet_szczegółowy!$B117="","",IF(Budżet_szczegółowy!D117&gt;0,Budżet_szczegółowy!D117,"NIE"))</f>
      </c>
      <c r="E117" s="328">
        <f>IF(Budżet_szczegółowy!$B117="","",IF(Budżet_szczegółowy!E117&gt;0,Budżet_szczegółowy!E117,"NIE"))</f>
      </c>
      <c r="F117" s="328">
        <f>IF(Budżet_szczegółowy!$B117="","",IF(Budżet_szczegółowy!F117&gt;0,Budżet_szczegółowy!F117,"NIE"))</f>
      </c>
      <c r="G117" s="328">
        <f>IF(Budżet_szczegółowy!$B117="","",IF(Budżet_szczegółowy!G117&gt;0,Budżet_szczegółowy!G117,"NIE"))</f>
      </c>
      <c r="H117" s="328">
        <f>IF(Budżet_szczegółowy!$B117="","",IF(Budżet_szczegółowy!H117&gt;0,Budżet_szczegółowy!H117,"NIE"))</f>
      </c>
      <c r="I117" s="328">
        <f>IF(Budżet_szczegółowy!$B117="","",IF(Budżet_szczegółowy!I117&gt;0,Budżet_szczegółowy!I117,"NIE"))</f>
      </c>
      <c r="J117" s="328">
        <f>IF(Budżet_szczegółowy!$B117="","",IF(Budżet_szczegółowy!J117&gt;0,Budżet_szczegółowy!J117,"NIE"))</f>
      </c>
      <c r="K117" s="328">
        <f>IF(Budżet_szczegółowy!$B117="","",IF(Budżet_szczegółowy!K117&gt;0,Budżet_szczegółowy!K117,"NIE"))</f>
      </c>
      <c r="L117" s="328">
        <f>IF(Budżet_szczegółowy!$B117="","",IF(Budżet_szczegółowy!L117&gt;0,Budżet_szczegółowy!L117,"NIE"))</f>
      </c>
      <c r="M117" s="329">
        <f>Budżet_szczegółowy!P117</f>
        <v>0</v>
      </c>
      <c r="N117" s="330">
        <f>Budżet_szczegółowy!S117</f>
        <v>0</v>
      </c>
      <c r="O117" s="330">
        <f>Budżet_szczegółowy!V117</f>
        <v>0</v>
      </c>
      <c r="P117" s="331">
        <f t="shared" si="8"/>
        <v>0</v>
      </c>
      <c r="Q117" s="333">
        <f t="shared" si="5"/>
        <v>0</v>
      </c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</row>
    <row r="118" spans="1:34" s="178" customFormat="1" ht="33.75" customHeight="1" thickBot="1">
      <c r="A118" s="325">
        <f>Budżet_szczegółowy!A118</f>
      </c>
      <c r="B118" s="326">
        <f>IF(Budżet_szczegółowy!B118&lt;&gt;"",Budżet_szczegółowy!B118,"")</f>
      </c>
      <c r="C118" s="327">
        <f>IF(B118="","",IF(Budżet_szczegółowy!C118&gt;0,Budżet_szczegółowy!C118,""))</f>
      </c>
      <c r="D118" s="328">
        <f>IF(Budżet_szczegółowy!$B118="","",IF(Budżet_szczegółowy!D118&gt;0,Budżet_szczegółowy!D118,"NIE"))</f>
      </c>
      <c r="E118" s="328">
        <f>IF(Budżet_szczegółowy!$B118="","",IF(Budżet_szczegółowy!E118&gt;0,Budżet_szczegółowy!E118,"NIE"))</f>
      </c>
      <c r="F118" s="328">
        <f>IF(Budżet_szczegółowy!$B118="","",IF(Budżet_szczegółowy!F118&gt;0,Budżet_szczegółowy!F118,"NIE"))</f>
      </c>
      <c r="G118" s="328">
        <f>IF(Budżet_szczegółowy!$B118="","",IF(Budżet_szczegółowy!G118&gt;0,Budżet_szczegółowy!G118,"NIE"))</f>
      </c>
      <c r="H118" s="328">
        <f>IF(Budżet_szczegółowy!$B118="","",IF(Budżet_szczegółowy!H118&gt;0,Budżet_szczegółowy!H118,"NIE"))</f>
      </c>
      <c r="I118" s="328">
        <f>IF(Budżet_szczegółowy!$B118="","",IF(Budżet_szczegółowy!I118&gt;0,Budżet_szczegółowy!I118,"NIE"))</f>
      </c>
      <c r="J118" s="328">
        <f>IF(Budżet_szczegółowy!$B118="","",IF(Budżet_szczegółowy!J118&gt;0,Budżet_szczegółowy!J118,"NIE"))</f>
      </c>
      <c r="K118" s="328">
        <f>IF(Budżet_szczegółowy!$B118="","",IF(Budżet_szczegółowy!K118&gt;0,Budżet_szczegółowy!K118,"NIE"))</f>
      </c>
      <c r="L118" s="328">
        <f>IF(Budżet_szczegółowy!$B118="","",IF(Budżet_szczegółowy!L118&gt;0,Budżet_szczegółowy!L118,"NIE"))</f>
      </c>
      <c r="M118" s="329">
        <f>Budżet_szczegółowy!P118</f>
        <v>0</v>
      </c>
      <c r="N118" s="330">
        <f>Budżet_szczegółowy!S118</f>
        <v>0</v>
      </c>
      <c r="O118" s="330">
        <f>Budżet_szczegółowy!V118</f>
        <v>0</v>
      </c>
      <c r="P118" s="331">
        <f t="shared" si="8"/>
        <v>0</v>
      </c>
      <c r="Q118" s="333">
        <f t="shared" si="5"/>
        <v>0</v>
      </c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</row>
    <row r="119" spans="1:34" s="178" customFormat="1" ht="33.75" customHeight="1" thickBot="1">
      <c r="A119" s="335"/>
      <c r="B119" s="892" t="str">
        <f>Budżet_ogółem!B13</f>
        <v>Zadanie 8 - </v>
      </c>
      <c r="C119" s="892"/>
      <c r="D119" s="892"/>
      <c r="E119" s="892"/>
      <c r="F119" s="892"/>
      <c r="G119" s="892"/>
      <c r="H119" s="892"/>
      <c r="I119" s="892"/>
      <c r="J119" s="892"/>
      <c r="K119" s="892"/>
      <c r="L119" s="893"/>
      <c r="M119" s="336">
        <f>SUM(M120:M134)</f>
        <v>0</v>
      </c>
      <c r="N119" s="337">
        <f>SUM(N120:N134)</f>
        <v>0</v>
      </c>
      <c r="O119" s="337">
        <f>SUM(O120:O134)</f>
        <v>0</v>
      </c>
      <c r="P119" s="324">
        <f>SUM(M119:O119)</f>
        <v>0</v>
      </c>
      <c r="Q119" s="324">
        <f t="shared" si="5"/>
        <v>0</v>
      </c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</row>
    <row r="120" spans="1:34" s="178" customFormat="1" ht="33.75" customHeight="1">
      <c r="A120" s="325">
        <f>Budżet_szczegółowy!A120</f>
      </c>
      <c r="B120" s="326">
        <f>IF(Budżet_szczegółowy!B120&lt;&gt;"",Budżet_szczegółowy!B120,"")</f>
      </c>
      <c r="C120" s="327">
        <f>IF(B120="","",IF(Budżet_szczegółowy!C120&gt;0,Budżet_szczegółowy!C120,""))</f>
      </c>
      <c r="D120" s="328">
        <f>IF(Budżet_szczegółowy!$B120="","",IF(Budżet_szczegółowy!D120&gt;0,Budżet_szczegółowy!D120,"NIE"))</f>
      </c>
      <c r="E120" s="328">
        <f>IF(Budżet_szczegółowy!$B120="","",IF(Budżet_szczegółowy!E120&gt;0,Budżet_szczegółowy!E120,"NIE"))</f>
      </c>
      <c r="F120" s="328">
        <f>IF(Budżet_szczegółowy!$B120="","",IF(Budżet_szczegółowy!F120&gt;0,Budżet_szczegółowy!F120,"NIE"))</f>
      </c>
      <c r="G120" s="328">
        <f>IF(Budżet_szczegółowy!$B120="","",IF(Budżet_szczegółowy!G120&gt;0,Budżet_szczegółowy!G120,"NIE"))</f>
      </c>
      <c r="H120" s="328">
        <f>IF(Budżet_szczegółowy!$B120="","",IF(Budżet_szczegółowy!H120&gt;0,Budżet_szczegółowy!H120,"NIE"))</f>
      </c>
      <c r="I120" s="328">
        <f>IF(Budżet_szczegółowy!$B120="","",IF(Budżet_szczegółowy!I120&gt;0,Budżet_szczegółowy!I120,"NIE"))</f>
      </c>
      <c r="J120" s="328">
        <f>IF(Budżet_szczegółowy!$B120="","",IF(Budżet_szczegółowy!J120&gt;0,Budżet_szczegółowy!J120,"NIE"))</f>
      </c>
      <c r="K120" s="328">
        <f>IF(Budżet_szczegółowy!$B120="","",IF(Budżet_szczegółowy!K120&gt;0,Budżet_szczegółowy!K120,"NIE"))</f>
      </c>
      <c r="L120" s="328">
        <f>IF(Budżet_szczegółowy!$B120="","",IF(Budżet_szczegółowy!L120&gt;0,Budżet_szczegółowy!L120,"NIE"))</f>
      </c>
      <c r="M120" s="329">
        <f>Budżet_szczegółowy!P120</f>
        <v>0</v>
      </c>
      <c r="N120" s="330">
        <f>Budżet_szczegółowy!S120</f>
        <v>0</v>
      </c>
      <c r="O120" s="330">
        <f>Budżet_szczegółowy!V120</f>
        <v>0</v>
      </c>
      <c r="P120" s="331">
        <f>SUM(M120+N120+O120)</f>
        <v>0</v>
      </c>
      <c r="Q120" s="333">
        <f t="shared" si="5"/>
        <v>0</v>
      </c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</row>
    <row r="121" spans="1:34" s="178" customFormat="1" ht="33.75" customHeight="1">
      <c r="A121" s="325">
        <f>Budżet_szczegółowy!A121</f>
      </c>
      <c r="B121" s="326">
        <f>IF(Budżet_szczegółowy!B121&lt;&gt;"",Budżet_szczegółowy!B121,"")</f>
      </c>
      <c r="C121" s="327">
        <f>IF(B121="","",IF(Budżet_szczegółowy!C121&gt;0,Budżet_szczegółowy!C121,""))</f>
      </c>
      <c r="D121" s="328">
        <f>IF(Budżet_szczegółowy!$B121="","",IF(Budżet_szczegółowy!D121&gt;0,Budżet_szczegółowy!D121,"NIE"))</f>
      </c>
      <c r="E121" s="328">
        <f>IF(Budżet_szczegółowy!$B121="","",IF(Budżet_szczegółowy!E121&gt;0,Budżet_szczegółowy!E121,"NIE"))</f>
      </c>
      <c r="F121" s="328">
        <f>IF(Budżet_szczegółowy!$B121="","",IF(Budżet_szczegółowy!F121&gt;0,Budżet_szczegółowy!F121,"NIE"))</f>
      </c>
      <c r="G121" s="328">
        <f>IF(Budżet_szczegółowy!$B121="","",IF(Budżet_szczegółowy!G121&gt;0,Budżet_szczegółowy!G121,"NIE"))</f>
      </c>
      <c r="H121" s="328">
        <f>IF(Budżet_szczegółowy!$B121="","",IF(Budżet_szczegółowy!H121&gt;0,Budżet_szczegółowy!H121,"NIE"))</f>
      </c>
      <c r="I121" s="328">
        <f>IF(Budżet_szczegółowy!$B121="","",IF(Budżet_szczegółowy!I121&gt;0,Budżet_szczegółowy!I121,"NIE"))</f>
      </c>
      <c r="J121" s="328">
        <f>IF(Budżet_szczegółowy!$B121="","",IF(Budżet_szczegółowy!J121&gt;0,Budżet_szczegółowy!J121,"NIE"))</f>
      </c>
      <c r="K121" s="328">
        <f>IF(Budżet_szczegółowy!$B121="","",IF(Budżet_szczegółowy!K121&gt;0,Budżet_szczegółowy!K121,"NIE"))</f>
      </c>
      <c r="L121" s="328">
        <f>IF(Budżet_szczegółowy!$B121="","",IF(Budżet_szczegółowy!L121&gt;0,Budżet_szczegółowy!L121,"NIE"))</f>
      </c>
      <c r="M121" s="329">
        <f>Budżet_szczegółowy!P121</f>
        <v>0</v>
      </c>
      <c r="N121" s="330">
        <f>Budżet_szczegółowy!S121</f>
        <v>0</v>
      </c>
      <c r="O121" s="330">
        <f>Budżet_szczegółowy!V121</f>
        <v>0</v>
      </c>
      <c r="P121" s="331">
        <f aca="true" t="shared" si="9" ref="P121:P134">SUM(M121+N121+O121)</f>
        <v>0</v>
      </c>
      <c r="Q121" s="333">
        <f t="shared" si="5"/>
        <v>0</v>
      </c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</row>
    <row r="122" spans="1:34" s="178" customFormat="1" ht="33.75" customHeight="1">
      <c r="A122" s="325">
        <f>Budżet_szczegółowy!A122</f>
      </c>
      <c r="B122" s="326">
        <f>IF(Budżet_szczegółowy!B122&lt;&gt;"",Budżet_szczegółowy!B122,"")</f>
      </c>
      <c r="C122" s="327">
        <f>IF(B122="","",IF(Budżet_szczegółowy!C122&gt;0,Budżet_szczegółowy!C122,""))</f>
      </c>
      <c r="D122" s="328">
        <f>IF(Budżet_szczegółowy!$B122="","",IF(Budżet_szczegółowy!D122&gt;0,Budżet_szczegółowy!D122,"NIE"))</f>
      </c>
      <c r="E122" s="328">
        <f>IF(Budżet_szczegółowy!$B122="","",IF(Budżet_szczegółowy!E122&gt;0,Budżet_szczegółowy!E122,"NIE"))</f>
      </c>
      <c r="F122" s="328">
        <f>IF(Budżet_szczegółowy!$B122="","",IF(Budżet_szczegółowy!F122&gt;0,Budżet_szczegółowy!F122,"NIE"))</f>
      </c>
      <c r="G122" s="328">
        <f>IF(Budżet_szczegółowy!$B122="","",IF(Budżet_szczegółowy!G122&gt;0,Budżet_szczegółowy!G122,"NIE"))</f>
      </c>
      <c r="H122" s="328">
        <f>IF(Budżet_szczegółowy!$B122="","",IF(Budżet_szczegółowy!H122&gt;0,Budżet_szczegółowy!H122,"NIE"))</f>
      </c>
      <c r="I122" s="328">
        <f>IF(Budżet_szczegółowy!$B122="","",IF(Budżet_szczegółowy!I122&gt;0,Budżet_szczegółowy!I122,"NIE"))</f>
      </c>
      <c r="J122" s="328">
        <f>IF(Budżet_szczegółowy!$B122="","",IF(Budżet_szczegółowy!J122&gt;0,Budżet_szczegółowy!J122,"NIE"))</f>
      </c>
      <c r="K122" s="328">
        <f>IF(Budżet_szczegółowy!$B122="","",IF(Budżet_szczegółowy!K122&gt;0,Budżet_szczegółowy!K122,"NIE"))</f>
      </c>
      <c r="L122" s="328">
        <f>IF(Budżet_szczegółowy!$B122="","",IF(Budżet_szczegółowy!L122&gt;0,Budżet_szczegółowy!L122,"NIE"))</f>
      </c>
      <c r="M122" s="329">
        <f>Budżet_szczegółowy!P122</f>
        <v>0</v>
      </c>
      <c r="N122" s="330">
        <f>Budżet_szczegółowy!S122</f>
        <v>0</v>
      </c>
      <c r="O122" s="330">
        <f>Budżet_szczegółowy!V122</f>
        <v>0</v>
      </c>
      <c r="P122" s="331">
        <f t="shared" si="9"/>
        <v>0</v>
      </c>
      <c r="Q122" s="333">
        <f t="shared" si="5"/>
        <v>0</v>
      </c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</row>
    <row r="123" spans="1:34" s="178" customFormat="1" ht="33.75" customHeight="1">
      <c r="A123" s="325">
        <f>Budżet_szczegółowy!A123</f>
      </c>
      <c r="B123" s="326">
        <f>IF(Budżet_szczegółowy!B123&lt;&gt;"",Budżet_szczegółowy!B123,"")</f>
      </c>
      <c r="C123" s="327">
        <f>IF(B123="","",IF(Budżet_szczegółowy!C123&gt;0,Budżet_szczegółowy!C123,""))</f>
      </c>
      <c r="D123" s="328">
        <f>IF(Budżet_szczegółowy!$B123="","",IF(Budżet_szczegółowy!D123&gt;0,Budżet_szczegółowy!D123,"NIE"))</f>
      </c>
      <c r="E123" s="328">
        <f>IF(Budżet_szczegółowy!$B123="","",IF(Budżet_szczegółowy!E123&gt;0,Budżet_szczegółowy!E123,"NIE"))</f>
      </c>
      <c r="F123" s="328">
        <f>IF(Budżet_szczegółowy!$B123="","",IF(Budżet_szczegółowy!F123&gt;0,Budżet_szczegółowy!F123,"NIE"))</f>
      </c>
      <c r="G123" s="328">
        <f>IF(Budżet_szczegółowy!$B123="","",IF(Budżet_szczegółowy!G123&gt;0,Budżet_szczegółowy!G123,"NIE"))</f>
      </c>
      <c r="H123" s="328">
        <f>IF(Budżet_szczegółowy!$B123="","",IF(Budżet_szczegółowy!H123&gt;0,Budżet_szczegółowy!H123,"NIE"))</f>
      </c>
      <c r="I123" s="328">
        <f>IF(Budżet_szczegółowy!$B123="","",IF(Budżet_szczegółowy!I123&gt;0,Budżet_szczegółowy!I123,"NIE"))</f>
      </c>
      <c r="J123" s="328">
        <f>IF(Budżet_szczegółowy!$B123="","",IF(Budżet_szczegółowy!J123&gt;0,Budżet_szczegółowy!J123,"NIE"))</f>
      </c>
      <c r="K123" s="328">
        <f>IF(Budżet_szczegółowy!$B123="","",IF(Budżet_szczegółowy!K123&gt;0,Budżet_szczegółowy!K123,"NIE"))</f>
      </c>
      <c r="L123" s="328">
        <f>IF(Budżet_szczegółowy!$B123="","",IF(Budżet_szczegółowy!L123&gt;0,Budżet_szczegółowy!L123,"NIE"))</f>
      </c>
      <c r="M123" s="329">
        <f>Budżet_szczegółowy!P123</f>
        <v>0</v>
      </c>
      <c r="N123" s="330">
        <f>Budżet_szczegółowy!S123</f>
        <v>0</v>
      </c>
      <c r="O123" s="330">
        <f>Budżet_szczegółowy!V123</f>
        <v>0</v>
      </c>
      <c r="P123" s="331">
        <f t="shared" si="9"/>
        <v>0</v>
      </c>
      <c r="Q123" s="333">
        <f t="shared" si="5"/>
        <v>0</v>
      </c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</row>
    <row r="124" spans="1:34" s="178" customFormat="1" ht="33.75" customHeight="1">
      <c r="A124" s="325">
        <f>Budżet_szczegółowy!A124</f>
      </c>
      <c r="B124" s="326">
        <f>IF(Budżet_szczegółowy!B124&lt;&gt;"",Budżet_szczegółowy!B124,"")</f>
      </c>
      <c r="C124" s="327">
        <f>IF(B124="","",IF(Budżet_szczegółowy!C124&gt;0,Budżet_szczegółowy!C124,""))</f>
      </c>
      <c r="D124" s="328">
        <f>IF(Budżet_szczegółowy!$B124="","",IF(Budżet_szczegółowy!D124&gt;0,Budżet_szczegółowy!D124,"NIE"))</f>
      </c>
      <c r="E124" s="328">
        <f>IF(Budżet_szczegółowy!$B124="","",IF(Budżet_szczegółowy!E124&gt;0,Budżet_szczegółowy!E124,"NIE"))</f>
      </c>
      <c r="F124" s="328">
        <f>IF(Budżet_szczegółowy!$B124="","",IF(Budżet_szczegółowy!F124&gt;0,Budżet_szczegółowy!F124,"NIE"))</f>
      </c>
      <c r="G124" s="328">
        <f>IF(Budżet_szczegółowy!$B124="","",IF(Budżet_szczegółowy!G124&gt;0,Budżet_szczegółowy!G124,"NIE"))</f>
      </c>
      <c r="H124" s="328">
        <f>IF(Budżet_szczegółowy!$B124="","",IF(Budżet_szczegółowy!H124&gt;0,Budżet_szczegółowy!H124,"NIE"))</f>
      </c>
      <c r="I124" s="328">
        <f>IF(Budżet_szczegółowy!$B124="","",IF(Budżet_szczegółowy!I124&gt;0,Budżet_szczegółowy!I124,"NIE"))</f>
      </c>
      <c r="J124" s="328">
        <f>IF(Budżet_szczegółowy!$B124="","",IF(Budżet_szczegółowy!J124&gt;0,Budżet_szczegółowy!J124,"NIE"))</f>
      </c>
      <c r="K124" s="328">
        <f>IF(Budżet_szczegółowy!$B124="","",IF(Budżet_szczegółowy!K124&gt;0,Budżet_szczegółowy!K124,"NIE"))</f>
      </c>
      <c r="L124" s="328">
        <f>IF(Budżet_szczegółowy!$B124="","",IF(Budżet_szczegółowy!L124&gt;0,Budżet_szczegółowy!L124,"NIE"))</f>
      </c>
      <c r="M124" s="329">
        <f>Budżet_szczegółowy!P124</f>
        <v>0</v>
      </c>
      <c r="N124" s="330">
        <f>Budżet_szczegółowy!S124</f>
        <v>0</v>
      </c>
      <c r="O124" s="330">
        <f>Budżet_szczegółowy!V124</f>
        <v>0</v>
      </c>
      <c r="P124" s="331">
        <f t="shared" si="9"/>
        <v>0</v>
      </c>
      <c r="Q124" s="333">
        <f t="shared" si="5"/>
        <v>0</v>
      </c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</row>
    <row r="125" spans="1:34" s="178" customFormat="1" ht="33.75" customHeight="1">
      <c r="A125" s="325">
        <f>Budżet_szczegółowy!A125</f>
      </c>
      <c r="B125" s="326">
        <f>IF(Budżet_szczegółowy!B125&lt;&gt;"",Budżet_szczegółowy!B125,"")</f>
      </c>
      <c r="C125" s="327">
        <f>IF(B125="","",IF(Budżet_szczegółowy!C125&gt;0,Budżet_szczegółowy!C125,""))</f>
      </c>
      <c r="D125" s="328">
        <f>IF(Budżet_szczegółowy!$B125="","",IF(Budżet_szczegółowy!D125&gt;0,Budżet_szczegółowy!D125,"NIE"))</f>
      </c>
      <c r="E125" s="328">
        <f>IF(Budżet_szczegółowy!$B125="","",IF(Budżet_szczegółowy!E125&gt;0,Budżet_szczegółowy!E125,"NIE"))</f>
      </c>
      <c r="F125" s="328">
        <f>IF(Budżet_szczegółowy!$B125="","",IF(Budżet_szczegółowy!F125&gt;0,Budżet_szczegółowy!F125,"NIE"))</f>
      </c>
      <c r="G125" s="328">
        <f>IF(Budżet_szczegółowy!$B125="","",IF(Budżet_szczegółowy!G125&gt;0,Budżet_szczegółowy!G125,"NIE"))</f>
      </c>
      <c r="H125" s="328">
        <f>IF(Budżet_szczegółowy!$B125="","",IF(Budżet_szczegółowy!H125&gt;0,Budżet_szczegółowy!H125,"NIE"))</f>
      </c>
      <c r="I125" s="328">
        <f>IF(Budżet_szczegółowy!$B125="","",IF(Budżet_szczegółowy!I125&gt;0,Budżet_szczegółowy!I125,"NIE"))</f>
      </c>
      <c r="J125" s="328">
        <f>IF(Budżet_szczegółowy!$B125="","",IF(Budżet_szczegółowy!J125&gt;0,Budżet_szczegółowy!J125,"NIE"))</f>
      </c>
      <c r="K125" s="328">
        <f>IF(Budżet_szczegółowy!$B125="","",IF(Budżet_szczegółowy!K125&gt;0,Budżet_szczegółowy!K125,"NIE"))</f>
      </c>
      <c r="L125" s="328">
        <f>IF(Budżet_szczegółowy!$B125="","",IF(Budżet_szczegółowy!L125&gt;0,Budżet_szczegółowy!L125,"NIE"))</f>
      </c>
      <c r="M125" s="329">
        <f>Budżet_szczegółowy!P125</f>
        <v>0</v>
      </c>
      <c r="N125" s="330">
        <f>Budżet_szczegółowy!S125</f>
        <v>0</v>
      </c>
      <c r="O125" s="330">
        <f>Budżet_szczegółowy!V125</f>
        <v>0</v>
      </c>
      <c r="P125" s="331">
        <f t="shared" si="9"/>
        <v>0</v>
      </c>
      <c r="Q125" s="333">
        <f t="shared" si="5"/>
        <v>0</v>
      </c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</row>
    <row r="126" spans="1:34" s="178" customFormat="1" ht="33.75" customHeight="1">
      <c r="A126" s="325">
        <f>Budżet_szczegółowy!A126</f>
      </c>
      <c r="B126" s="326">
        <f>IF(Budżet_szczegółowy!B126&lt;&gt;"",Budżet_szczegółowy!B126,"")</f>
      </c>
      <c r="C126" s="327">
        <f>IF(B126="","",IF(Budżet_szczegółowy!C126&gt;0,Budżet_szczegółowy!C126,""))</f>
      </c>
      <c r="D126" s="328">
        <f>IF(Budżet_szczegółowy!$B126="","",IF(Budżet_szczegółowy!D126&gt;0,Budżet_szczegółowy!D126,"NIE"))</f>
      </c>
      <c r="E126" s="328">
        <f>IF(Budżet_szczegółowy!$B126="","",IF(Budżet_szczegółowy!E126&gt;0,Budżet_szczegółowy!E126,"NIE"))</f>
      </c>
      <c r="F126" s="328">
        <f>IF(Budżet_szczegółowy!$B126="","",IF(Budżet_szczegółowy!F126&gt;0,Budżet_szczegółowy!F126,"NIE"))</f>
      </c>
      <c r="G126" s="328">
        <f>IF(Budżet_szczegółowy!$B126="","",IF(Budżet_szczegółowy!G126&gt;0,Budżet_szczegółowy!G126,"NIE"))</f>
      </c>
      <c r="H126" s="328">
        <f>IF(Budżet_szczegółowy!$B126="","",IF(Budżet_szczegółowy!H126&gt;0,Budżet_szczegółowy!H126,"NIE"))</f>
      </c>
      <c r="I126" s="328">
        <f>IF(Budżet_szczegółowy!$B126="","",IF(Budżet_szczegółowy!I126&gt;0,Budżet_szczegółowy!I126,"NIE"))</f>
      </c>
      <c r="J126" s="328">
        <f>IF(Budżet_szczegółowy!$B126="","",IF(Budżet_szczegółowy!J126&gt;0,Budżet_szczegółowy!J126,"NIE"))</f>
      </c>
      <c r="K126" s="328">
        <f>IF(Budżet_szczegółowy!$B126="","",IF(Budżet_szczegółowy!K126&gt;0,Budżet_szczegółowy!K126,"NIE"))</f>
      </c>
      <c r="L126" s="328">
        <f>IF(Budżet_szczegółowy!$B126="","",IF(Budżet_szczegółowy!L126&gt;0,Budżet_szczegółowy!L126,"NIE"))</f>
      </c>
      <c r="M126" s="329">
        <f>Budżet_szczegółowy!P126</f>
        <v>0</v>
      </c>
      <c r="N126" s="330">
        <f>Budżet_szczegółowy!S126</f>
        <v>0</v>
      </c>
      <c r="O126" s="330">
        <f>Budżet_szczegółowy!V126</f>
        <v>0</v>
      </c>
      <c r="P126" s="331">
        <f t="shared" si="9"/>
        <v>0</v>
      </c>
      <c r="Q126" s="333">
        <f t="shared" si="5"/>
        <v>0</v>
      </c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</row>
    <row r="127" spans="1:34" s="178" customFormat="1" ht="33.75" customHeight="1">
      <c r="A127" s="325">
        <f>Budżet_szczegółowy!A127</f>
      </c>
      <c r="B127" s="326">
        <f>IF(Budżet_szczegółowy!B127&lt;&gt;"",Budżet_szczegółowy!B127,"")</f>
      </c>
      <c r="C127" s="327">
        <f>IF(B127="","",IF(Budżet_szczegółowy!C127&gt;0,Budżet_szczegółowy!C127,""))</f>
      </c>
      <c r="D127" s="328">
        <f>IF(Budżet_szczegółowy!$B127="","",IF(Budżet_szczegółowy!D127&gt;0,Budżet_szczegółowy!D127,"NIE"))</f>
      </c>
      <c r="E127" s="328">
        <f>IF(Budżet_szczegółowy!$B127="","",IF(Budżet_szczegółowy!E127&gt;0,Budżet_szczegółowy!E127,"NIE"))</f>
      </c>
      <c r="F127" s="328">
        <f>IF(Budżet_szczegółowy!$B127="","",IF(Budżet_szczegółowy!F127&gt;0,Budżet_szczegółowy!F127,"NIE"))</f>
      </c>
      <c r="G127" s="328">
        <f>IF(Budżet_szczegółowy!$B127="","",IF(Budżet_szczegółowy!G127&gt;0,Budżet_szczegółowy!G127,"NIE"))</f>
      </c>
      <c r="H127" s="328">
        <f>IF(Budżet_szczegółowy!$B127="","",IF(Budżet_szczegółowy!H127&gt;0,Budżet_szczegółowy!H127,"NIE"))</f>
      </c>
      <c r="I127" s="328">
        <f>IF(Budżet_szczegółowy!$B127="","",IF(Budżet_szczegółowy!I127&gt;0,Budżet_szczegółowy!I127,"NIE"))</f>
      </c>
      <c r="J127" s="328">
        <f>IF(Budżet_szczegółowy!$B127="","",IF(Budżet_szczegółowy!J127&gt;0,Budżet_szczegółowy!J127,"NIE"))</f>
      </c>
      <c r="K127" s="328">
        <f>IF(Budżet_szczegółowy!$B127="","",IF(Budżet_szczegółowy!K127&gt;0,Budżet_szczegółowy!K127,"NIE"))</f>
      </c>
      <c r="L127" s="328">
        <f>IF(Budżet_szczegółowy!$B127="","",IF(Budżet_szczegółowy!L127&gt;0,Budżet_szczegółowy!L127,"NIE"))</f>
      </c>
      <c r="M127" s="329">
        <f>Budżet_szczegółowy!P127</f>
        <v>0</v>
      </c>
      <c r="N127" s="330">
        <f>Budżet_szczegółowy!S127</f>
        <v>0</v>
      </c>
      <c r="O127" s="330">
        <f>Budżet_szczegółowy!V127</f>
        <v>0</v>
      </c>
      <c r="P127" s="331">
        <f t="shared" si="9"/>
        <v>0</v>
      </c>
      <c r="Q127" s="333">
        <f t="shared" si="5"/>
        <v>0</v>
      </c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  <c r="AH127" s="126"/>
    </row>
    <row r="128" spans="1:34" s="178" customFormat="1" ht="33.75" customHeight="1">
      <c r="A128" s="325">
        <f>Budżet_szczegółowy!A128</f>
      </c>
      <c r="B128" s="326">
        <f>IF(Budżet_szczegółowy!B128&lt;&gt;"",Budżet_szczegółowy!B128,"")</f>
      </c>
      <c r="C128" s="327">
        <f>IF(B128="","",IF(Budżet_szczegółowy!C128&gt;0,Budżet_szczegółowy!C128,""))</f>
      </c>
      <c r="D128" s="328">
        <f>IF(Budżet_szczegółowy!$B128="","",IF(Budżet_szczegółowy!D128&gt;0,Budżet_szczegółowy!D128,"NIE"))</f>
      </c>
      <c r="E128" s="328">
        <f>IF(Budżet_szczegółowy!$B128="","",IF(Budżet_szczegółowy!E128&gt;0,Budżet_szczegółowy!E128,"NIE"))</f>
      </c>
      <c r="F128" s="328">
        <f>IF(Budżet_szczegółowy!$B128="","",IF(Budżet_szczegółowy!F128&gt;0,Budżet_szczegółowy!F128,"NIE"))</f>
      </c>
      <c r="G128" s="328">
        <f>IF(Budżet_szczegółowy!$B128="","",IF(Budżet_szczegółowy!G128&gt;0,Budżet_szczegółowy!G128,"NIE"))</f>
      </c>
      <c r="H128" s="328">
        <f>IF(Budżet_szczegółowy!$B128="","",IF(Budżet_szczegółowy!H128&gt;0,Budżet_szczegółowy!H128,"NIE"))</f>
      </c>
      <c r="I128" s="328">
        <f>IF(Budżet_szczegółowy!$B128="","",IF(Budżet_szczegółowy!I128&gt;0,Budżet_szczegółowy!I128,"NIE"))</f>
      </c>
      <c r="J128" s="328">
        <f>IF(Budżet_szczegółowy!$B128="","",IF(Budżet_szczegółowy!J128&gt;0,Budżet_szczegółowy!J128,"NIE"))</f>
      </c>
      <c r="K128" s="328">
        <f>IF(Budżet_szczegółowy!$B128="","",IF(Budżet_szczegółowy!K128&gt;0,Budżet_szczegółowy!K128,"NIE"))</f>
      </c>
      <c r="L128" s="328">
        <f>IF(Budżet_szczegółowy!$B128="","",IF(Budżet_szczegółowy!L128&gt;0,Budżet_szczegółowy!L128,"NIE"))</f>
      </c>
      <c r="M128" s="329">
        <f>Budżet_szczegółowy!P128</f>
        <v>0</v>
      </c>
      <c r="N128" s="330">
        <f>Budżet_szczegółowy!S128</f>
        <v>0</v>
      </c>
      <c r="O128" s="330">
        <f>Budżet_szczegółowy!V128</f>
        <v>0</v>
      </c>
      <c r="P128" s="331">
        <f t="shared" si="9"/>
        <v>0</v>
      </c>
      <c r="Q128" s="333">
        <f t="shared" si="5"/>
        <v>0</v>
      </c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6"/>
    </row>
    <row r="129" spans="1:34" s="178" customFormat="1" ht="33.75" customHeight="1">
      <c r="A129" s="325">
        <f>Budżet_szczegółowy!A129</f>
      </c>
      <c r="B129" s="326">
        <f>IF(Budżet_szczegółowy!B129&lt;&gt;"",Budżet_szczegółowy!B129,"")</f>
      </c>
      <c r="C129" s="327">
        <f>IF(B129="","",IF(Budżet_szczegółowy!C129&gt;0,Budżet_szczegółowy!C129,""))</f>
      </c>
      <c r="D129" s="328">
        <f>IF(Budżet_szczegółowy!$B129="","",IF(Budżet_szczegółowy!D129&gt;0,Budżet_szczegółowy!D129,"NIE"))</f>
      </c>
      <c r="E129" s="328">
        <f>IF(Budżet_szczegółowy!$B129="","",IF(Budżet_szczegółowy!E129&gt;0,Budżet_szczegółowy!E129,"NIE"))</f>
      </c>
      <c r="F129" s="328">
        <f>IF(Budżet_szczegółowy!$B129="","",IF(Budżet_szczegółowy!F129&gt;0,Budżet_szczegółowy!F129,"NIE"))</f>
      </c>
      <c r="G129" s="328">
        <f>IF(Budżet_szczegółowy!$B129="","",IF(Budżet_szczegółowy!G129&gt;0,Budżet_szczegółowy!G129,"NIE"))</f>
      </c>
      <c r="H129" s="328">
        <f>IF(Budżet_szczegółowy!$B129="","",IF(Budżet_szczegółowy!H129&gt;0,Budżet_szczegółowy!H129,"NIE"))</f>
      </c>
      <c r="I129" s="328">
        <f>IF(Budżet_szczegółowy!$B129="","",IF(Budżet_szczegółowy!I129&gt;0,Budżet_szczegółowy!I129,"NIE"))</f>
      </c>
      <c r="J129" s="328">
        <f>IF(Budżet_szczegółowy!$B129="","",IF(Budżet_szczegółowy!J129&gt;0,Budżet_szczegółowy!J129,"NIE"))</f>
      </c>
      <c r="K129" s="328">
        <f>IF(Budżet_szczegółowy!$B129="","",IF(Budżet_szczegółowy!K129&gt;0,Budżet_szczegółowy!K129,"NIE"))</f>
      </c>
      <c r="L129" s="328">
        <f>IF(Budżet_szczegółowy!$B129="","",IF(Budżet_szczegółowy!L129&gt;0,Budżet_szczegółowy!L129,"NIE"))</f>
      </c>
      <c r="M129" s="329">
        <f>Budżet_szczegółowy!P129</f>
        <v>0</v>
      </c>
      <c r="N129" s="330">
        <f>Budżet_szczegółowy!S129</f>
        <v>0</v>
      </c>
      <c r="O129" s="330">
        <f>Budżet_szczegółowy!V129</f>
        <v>0</v>
      </c>
      <c r="P129" s="331">
        <f t="shared" si="9"/>
        <v>0</v>
      </c>
      <c r="Q129" s="333">
        <f t="shared" si="5"/>
        <v>0</v>
      </c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26"/>
      <c r="AH129" s="126"/>
    </row>
    <row r="130" spans="1:34" s="178" customFormat="1" ht="33.75" customHeight="1">
      <c r="A130" s="325">
        <f>Budżet_szczegółowy!A130</f>
      </c>
      <c r="B130" s="326">
        <f>IF(Budżet_szczegółowy!B130&lt;&gt;"",Budżet_szczegółowy!B130,"")</f>
      </c>
      <c r="C130" s="327">
        <f>IF(B130="","",IF(Budżet_szczegółowy!C130&gt;0,Budżet_szczegółowy!C130,""))</f>
      </c>
      <c r="D130" s="328">
        <f>IF(Budżet_szczegółowy!$B130="","",IF(Budżet_szczegółowy!D130&gt;0,Budżet_szczegółowy!D130,"NIE"))</f>
      </c>
      <c r="E130" s="328">
        <f>IF(Budżet_szczegółowy!$B130="","",IF(Budżet_szczegółowy!E130&gt;0,Budżet_szczegółowy!E130,"NIE"))</f>
      </c>
      <c r="F130" s="328">
        <f>IF(Budżet_szczegółowy!$B130="","",IF(Budżet_szczegółowy!F130&gt;0,Budżet_szczegółowy!F130,"NIE"))</f>
      </c>
      <c r="G130" s="328">
        <f>IF(Budżet_szczegółowy!$B130="","",IF(Budżet_szczegółowy!G130&gt;0,Budżet_szczegółowy!G130,"NIE"))</f>
      </c>
      <c r="H130" s="328">
        <f>IF(Budżet_szczegółowy!$B130="","",IF(Budżet_szczegółowy!H130&gt;0,Budżet_szczegółowy!H130,"NIE"))</f>
      </c>
      <c r="I130" s="328">
        <f>IF(Budżet_szczegółowy!$B130="","",IF(Budżet_szczegółowy!I130&gt;0,Budżet_szczegółowy!I130,"NIE"))</f>
      </c>
      <c r="J130" s="328">
        <f>IF(Budżet_szczegółowy!$B130="","",IF(Budżet_szczegółowy!J130&gt;0,Budżet_szczegółowy!J130,"NIE"))</f>
      </c>
      <c r="K130" s="328">
        <f>IF(Budżet_szczegółowy!$B130="","",IF(Budżet_szczegółowy!K130&gt;0,Budżet_szczegółowy!K130,"NIE"))</f>
      </c>
      <c r="L130" s="328">
        <f>IF(Budżet_szczegółowy!$B130="","",IF(Budżet_szczegółowy!L130&gt;0,Budżet_szczegółowy!L130,"NIE"))</f>
      </c>
      <c r="M130" s="329">
        <f>Budżet_szczegółowy!P130</f>
        <v>0</v>
      </c>
      <c r="N130" s="330">
        <f>Budżet_szczegółowy!S130</f>
        <v>0</v>
      </c>
      <c r="O130" s="330">
        <f>Budżet_szczegółowy!V130</f>
        <v>0</v>
      </c>
      <c r="P130" s="331">
        <f t="shared" si="9"/>
        <v>0</v>
      </c>
      <c r="Q130" s="333">
        <f t="shared" si="5"/>
        <v>0</v>
      </c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  <c r="AH130" s="126"/>
    </row>
    <row r="131" spans="1:34" s="178" customFormat="1" ht="33.75" customHeight="1">
      <c r="A131" s="325">
        <f>Budżet_szczegółowy!A131</f>
      </c>
      <c r="B131" s="326">
        <f>IF(Budżet_szczegółowy!B131&lt;&gt;"",Budżet_szczegółowy!B131,"")</f>
      </c>
      <c r="C131" s="327">
        <f>IF(B131="","",IF(Budżet_szczegółowy!C131&gt;0,Budżet_szczegółowy!C131,""))</f>
      </c>
      <c r="D131" s="328">
        <f>IF(Budżet_szczegółowy!$B131="","",IF(Budżet_szczegółowy!D131&gt;0,Budżet_szczegółowy!D131,"NIE"))</f>
      </c>
      <c r="E131" s="328">
        <f>IF(Budżet_szczegółowy!$B131="","",IF(Budżet_szczegółowy!E131&gt;0,Budżet_szczegółowy!E131,"NIE"))</f>
      </c>
      <c r="F131" s="328">
        <f>IF(Budżet_szczegółowy!$B131="","",IF(Budżet_szczegółowy!F131&gt;0,Budżet_szczegółowy!F131,"NIE"))</f>
      </c>
      <c r="G131" s="328">
        <f>IF(Budżet_szczegółowy!$B131="","",IF(Budżet_szczegółowy!G131&gt;0,Budżet_szczegółowy!G131,"NIE"))</f>
      </c>
      <c r="H131" s="328">
        <f>IF(Budżet_szczegółowy!$B131="","",IF(Budżet_szczegółowy!H131&gt;0,Budżet_szczegółowy!H131,"NIE"))</f>
      </c>
      <c r="I131" s="328">
        <f>IF(Budżet_szczegółowy!$B131="","",IF(Budżet_szczegółowy!I131&gt;0,Budżet_szczegółowy!I131,"NIE"))</f>
      </c>
      <c r="J131" s="328">
        <f>IF(Budżet_szczegółowy!$B131="","",IF(Budżet_szczegółowy!J131&gt;0,Budżet_szczegółowy!J131,"NIE"))</f>
      </c>
      <c r="K131" s="328">
        <f>IF(Budżet_szczegółowy!$B131="","",IF(Budżet_szczegółowy!K131&gt;0,Budżet_szczegółowy!K131,"NIE"))</f>
      </c>
      <c r="L131" s="328">
        <f>IF(Budżet_szczegółowy!$B131="","",IF(Budżet_szczegółowy!L131&gt;0,Budżet_szczegółowy!L131,"NIE"))</f>
      </c>
      <c r="M131" s="329">
        <f>Budżet_szczegółowy!P131</f>
        <v>0</v>
      </c>
      <c r="N131" s="330">
        <f>Budżet_szczegółowy!S131</f>
        <v>0</v>
      </c>
      <c r="O131" s="330">
        <f>Budżet_szczegółowy!V131</f>
        <v>0</v>
      </c>
      <c r="P131" s="331">
        <f t="shared" si="9"/>
        <v>0</v>
      </c>
      <c r="Q131" s="333">
        <f t="shared" si="5"/>
        <v>0</v>
      </c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26"/>
      <c r="AH131" s="126"/>
    </row>
    <row r="132" spans="1:34" s="178" customFormat="1" ht="33.75" customHeight="1">
      <c r="A132" s="325">
        <f>Budżet_szczegółowy!A132</f>
      </c>
      <c r="B132" s="326">
        <f>IF(Budżet_szczegółowy!B132&lt;&gt;"",Budżet_szczegółowy!B132,"")</f>
      </c>
      <c r="C132" s="327">
        <f>IF(B132="","",IF(Budżet_szczegółowy!C132&gt;0,Budżet_szczegółowy!C132,""))</f>
      </c>
      <c r="D132" s="328">
        <f>IF(Budżet_szczegółowy!$B132="","",IF(Budżet_szczegółowy!D132&gt;0,Budżet_szczegółowy!D132,"NIE"))</f>
      </c>
      <c r="E132" s="328">
        <f>IF(Budżet_szczegółowy!$B132="","",IF(Budżet_szczegółowy!E132&gt;0,Budżet_szczegółowy!E132,"NIE"))</f>
      </c>
      <c r="F132" s="328">
        <f>IF(Budżet_szczegółowy!$B132="","",IF(Budżet_szczegółowy!F132&gt;0,Budżet_szczegółowy!F132,"NIE"))</f>
      </c>
      <c r="G132" s="328">
        <f>IF(Budżet_szczegółowy!$B132="","",IF(Budżet_szczegółowy!G132&gt;0,Budżet_szczegółowy!G132,"NIE"))</f>
      </c>
      <c r="H132" s="328">
        <f>IF(Budżet_szczegółowy!$B132="","",IF(Budżet_szczegółowy!H132&gt;0,Budżet_szczegółowy!H132,"NIE"))</f>
      </c>
      <c r="I132" s="328">
        <f>IF(Budżet_szczegółowy!$B132="","",IF(Budżet_szczegółowy!I132&gt;0,Budżet_szczegółowy!I132,"NIE"))</f>
      </c>
      <c r="J132" s="328">
        <f>IF(Budżet_szczegółowy!$B132="","",IF(Budżet_szczegółowy!J132&gt;0,Budżet_szczegółowy!J132,"NIE"))</f>
      </c>
      <c r="K132" s="328">
        <f>IF(Budżet_szczegółowy!$B132="","",IF(Budżet_szczegółowy!K132&gt;0,Budżet_szczegółowy!K132,"NIE"))</f>
      </c>
      <c r="L132" s="328">
        <f>IF(Budżet_szczegółowy!$B132="","",IF(Budżet_szczegółowy!L132&gt;0,Budżet_szczegółowy!L132,"NIE"))</f>
      </c>
      <c r="M132" s="329">
        <f>Budżet_szczegółowy!P132</f>
        <v>0</v>
      </c>
      <c r="N132" s="330">
        <f>Budżet_szczegółowy!S132</f>
        <v>0</v>
      </c>
      <c r="O132" s="330">
        <f>Budżet_szczegółowy!V132</f>
        <v>0</v>
      </c>
      <c r="P132" s="331">
        <f t="shared" si="9"/>
        <v>0</v>
      </c>
      <c r="Q132" s="333">
        <f t="shared" si="5"/>
        <v>0</v>
      </c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  <c r="AG132" s="126"/>
      <c r="AH132" s="126"/>
    </row>
    <row r="133" spans="1:34" s="178" customFormat="1" ht="33.75" customHeight="1">
      <c r="A133" s="325">
        <f>Budżet_szczegółowy!A133</f>
      </c>
      <c r="B133" s="326">
        <f>IF(Budżet_szczegółowy!B133&lt;&gt;"",Budżet_szczegółowy!B133,"")</f>
      </c>
      <c r="C133" s="327">
        <f>IF(B133="","",IF(Budżet_szczegółowy!C133&gt;0,Budżet_szczegółowy!C133,""))</f>
      </c>
      <c r="D133" s="328">
        <f>IF(Budżet_szczegółowy!$B133="","",IF(Budżet_szczegółowy!D133&gt;0,Budżet_szczegółowy!D133,"NIE"))</f>
      </c>
      <c r="E133" s="328">
        <f>IF(Budżet_szczegółowy!$B133="","",IF(Budżet_szczegółowy!E133&gt;0,Budżet_szczegółowy!E133,"NIE"))</f>
      </c>
      <c r="F133" s="328">
        <f>IF(Budżet_szczegółowy!$B133="","",IF(Budżet_szczegółowy!F133&gt;0,Budżet_szczegółowy!F133,"NIE"))</f>
      </c>
      <c r="G133" s="328">
        <f>IF(Budżet_szczegółowy!$B133="","",IF(Budżet_szczegółowy!G133&gt;0,Budżet_szczegółowy!G133,"NIE"))</f>
      </c>
      <c r="H133" s="328">
        <f>IF(Budżet_szczegółowy!$B133="","",IF(Budżet_szczegółowy!H133&gt;0,Budżet_szczegółowy!H133,"NIE"))</f>
      </c>
      <c r="I133" s="328">
        <f>IF(Budżet_szczegółowy!$B133="","",IF(Budżet_szczegółowy!I133&gt;0,Budżet_szczegółowy!I133,"NIE"))</f>
      </c>
      <c r="J133" s="328">
        <f>IF(Budżet_szczegółowy!$B133="","",IF(Budżet_szczegółowy!J133&gt;0,Budżet_szczegółowy!J133,"NIE"))</f>
      </c>
      <c r="K133" s="328">
        <f>IF(Budżet_szczegółowy!$B133="","",IF(Budżet_szczegółowy!K133&gt;0,Budżet_szczegółowy!K133,"NIE"))</f>
      </c>
      <c r="L133" s="328">
        <f>IF(Budżet_szczegółowy!$B133="","",IF(Budżet_szczegółowy!L133&gt;0,Budżet_szczegółowy!L133,"NIE"))</f>
      </c>
      <c r="M133" s="329">
        <f>Budżet_szczegółowy!P133</f>
        <v>0</v>
      </c>
      <c r="N133" s="330">
        <f>Budżet_szczegółowy!S133</f>
        <v>0</v>
      </c>
      <c r="O133" s="330">
        <f>Budżet_szczegółowy!V133</f>
        <v>0</v>
      </c>
      <c r="P133" s="331">
        <f t="shared" si="9"/>
        <v>0</v>
      </c>
      <c r="Q133" s="333">
        <f aca="true" t="shared" si="10" ref="Q133:Q164">P133</f>
        <v>0</v>
      </c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  <c r="AG133" s="126"/>
      <c r="AH133" s="126"/>
    </row>
    <row r="134" spans="1:34" s="178" customFormat="1" ht="33.75" customHeight="1" thickBot="1">
      <c r="A134" s="325">
        <f>Budżet_szczegółowy!A134</f>
      </c>
      <c r="B134" s="326">
        <f>IF(Budżet_szczegółowy!B134&lt;&gt;"",Budżet_szczegółowy!B134,"")</f>
      </c>
      <c r="C134" s="327">
        <f>IF(B134="","",IF(Budżet_szczegółowy!C134&gt;0,Budżet_szczegółowy!C134,""))</f>
      </c>
      <c r="D134" s="328">
        <f>IF(Budżet_szczegółowy!$B134="","",IF(Budżet_szczegółowy!D134&gt;0,Budżet_szczegółowy!D134,"NIE"))</f>
      </c>
      <c r="E134" s="328">
        <f>IF(Budżet_szczegółowy!$B134="","",IF(Budżet_szczegółowy!E134&gt;0,Budżet_szczegółowy!E134,"NIE"))</f>
      </c>
      <c r="F134" s="328">
        <f>IF(Budżet_szczegółowy!$B134="","",IF(Budżet_szczegółowy!F134&gt;0,Budżet_szczegółowy!F134,"NIE"))</f>
      </c>
      <c r="G134" s="328">
        <f>IF(Budżet_szczegółowy!$B134="","",IF(Budżet_szczegółowy!G134&gt;0,Budżet_szczegółowy!G134,"NIE"))</f>
      </c>
      <c r="H134" s="328">
        <f>IF(Budżet_szczegółowy!$B134="","",IF(Budżet_szczegółowy!H134&gt;0,Budżet_szczegółowy!H134,"NIE"))</f>
      </c>
      <c r="I134" s="328">
        <f>IF(Budżet_szczegółowy!$B134="","",IF(Budżet_szczegółowy!I134&gt;0,Budżet_szczegółowy!I134,"NIE"))</f>
      </c>
      <c r="J134" s="328">
        <f>IF(Budżet_szczegółowy!$B134="","",IF(Budżet_szczegółowy!J134&gt;0,Budżet_szczegółowy!J134,"NIE"))</f>
      </c>
      <c r="K134" s="328">
        <f>IF(Budżet_szczegółowy!$B134="","",IF(Budżet_szczegółowy!K134&gt;0,Budżet_szczegółowy!K134,"NIE"))</f>
      </c>
      <c r="L134" s="328">
        <f>IF(Budżet_szczegółowy!$B134="","",IF(Budżet_szczegółowy!L134&gt;0,Budżet_szczegółowy!L134,"NIE"))</f>
      </c>
      <c r="M134" s="329">
        <f>Budżet_szczegółowy!P134</f>
        <v>0</v>
      </c>
      <c r="N134" s="330">
        <f>Budżet_szczegółowy!S134</f>
        <v>0</v>
      </c>
      <c r="O134" s="330">
        <f>Budżet_szczegółowy!V134</f>
        <v>0</v>
      </c>
      <c r="P134" s="331">
        <f t="shared" si="9"/>
        <v>0</v>
      </c>
      <c r="Q134" s="333">
        <f t="shared" si="10"/>
        <v>0</v>
      </c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  <c r="AF134" s="126"/>
      <c r="AG134" s="126"/>
      <c r="AH134" s="126"/>
    </row>
    <row r="135" spans="1:34" s="178" customFormat="1" ht="33.75" customHeight="1" thickBot="1">
      <c r="A135" s="335"/>
      <c r="B135" s="892" t="str">
        <f>Budżet_ogółem!B14</f>
        <v>Zadanie 9 -</v>
      </c>
      <c r="C135" s="892"/>
      <c r="D135" s="892"/>
      <c r="E135" s="892"/>
      <c r="F135" s="892"/>
      <c r="G135" s="892"/>
      <c r="H135" s="892"/>
      <c r="I135" s="892"/>
      <c r="J135" s="892"/>
      <c r="K135" s="892"/>
      <c r="L135" s="893"/>
      <c r="M135" s="336">
        <f>SUM(M136:M150)</f>
        <v>0</v>
      </c>
      <c r="N135" s="337">
        <f>SUM(N136:N150)</f>
        <v>0</v>
      </c>
      <c r="O135" s="337">
        <f>SUM(O136:O150)</f>
        <v>0</v>
      </c>
      <c r="P135" s="324">
        <f>SUM(M135:O135)</f>
        <v>0</v>
      </c>
      <c r="Q135" s="324">
        <f t="shared" si="10"/>
        <v>0</v>
      </c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  <c r="AH135" s="126"/>
    </row>
    <row r="136" spans="1:34" s="178" customFormat="1" ht="33.75" customHeight="1">
      <c r="A136" s="325">
        <f>Budżet_szczegółowy!A136</f>
      </c>
      <c r="B136" s="326">
        <f>IF(Budżet_szczegółowy!B136&lt;&gt;"",Budżet_szczegółowy!B136,"")</f>
      </c>
      <c r="C136" s="327">
        <f>IF(B136="","",IF(Budżet_szczegółowy!C136&gt;0,Budżet_szczegółowy!C136,""))</f>
      </c>
      <c r="D136" s="328">
        <f>IF(Budżet_szczegółowy!$B136="","",IF(Budżet_szczegółowy!D136&gt;0,Budżet_szczegółowy!D136,"NIE"))</f>
      </c>
      <c r="E136" s="328">
        <f>IF(Budżet_szczegółowy!$B136="","",IF(Budżet_szczegółowy!E136&gt;0,Budżet_szczegółowy!E136,"NIE"))</f>
      </c>
      <c r="F136" s="328">
        <f>IF(Budżet_szczegółowy!$B136="","",IF(Budżet_szczegółowy!F136&gt;0,Budżet_szczegółowy!F136,"NIE"))</f>
      </c>
      <c r="G136" s="328">
        <f>IF(Budżet_szczegółowy!$B136="","",IF(Budżet_szczegółowy!G136&gt;0,Budżet_szczegółowy!G136,"NIE"))</f>
      </c>
      <c r="H136" s="328">
        <f>IF(Budżet_szczegółowy!$B136="","",IF(Budżet_szczegółowy!H136&gt;0,Budżet_szczegółowy!H136,"NIE"))</f>
      </c>
      <c r="I136" s="328">
        <f>IF(Budżet_szczegółowy!$B136="","",IF(Budżet_szczegółowy!I136&gt;0,Budżet_szczegółowy!I136,"NIE"))</f>
      </c>
      <c r="J136" s="328">
        <f>IF(Budżet_szczegółowy!$B136="","",IF(Budżet_szczegółowy!J136&gt;0,Budżet_szczegółowy!J136,"NIE"))</f>
      </c>
      <c r="K136" s="328">
        <f>IF(Budżet_szczegółowy!$B136="","",IF(Budżet_szczegółowy!K136&gt;0,Budżet_szczegółowy!K136,"NIE"))</f>
      </c>
      <c r="L136" s="328">
        <f>IF(Budżet_szczegółowy!$B136="","",IF(Budżet_szczegółowy!L136&gt;0,Budżet_szczegółowy!L136,"NIE"))</f>
      </c>
      <c r="M136" s="329">
        <f>Budżet_szczegółowy!P136</f>
        <v>0</v>
      </c>
      <c r="N136" s="330">
        <f>Budżet_szczegółowy!S136</f>
        <v>0</v>
      </c>
      <c r="O136" s="330">
        <f>Budżet_szczegółowy!V136</f>
        <v>0</v>
      </c>
      <c r="P136" s="331">
        <f>SUM(M136+N136+O136)</f>
        <v>0</v>
      </c>
      <c r="Q136" s="333">
        <f t="shared" si="10"/>
        <v>0</v>
      </c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  <c r="AF136" s="126"/>
      <c r="AG136" s="126"/>
      <c r="AH136" s="126"/>
    </row>
    <row r="137" spans="1:34" s="178" customFormat="1" ht="33.75" customHeight="1">
      <c r="A137" s="325">
        <f>Budżet_szczegółowy!A137</f>
      </c>
      <c r="B137" s="326">
        <f>IF(Budżet_szczegółowy!B137&lt;&gt;"",Budżet_szczegółowy!B137,"")</f>
      </c>
      <c r="C137" s="327">
        <f>IF(B137="","",IF(Budżet_szczegółowy!C137&gt;0,Budżet_szczegółowy!C137,""))</f>
      </c>
      <c r="D137" s="328">
        <f>IF(Budżet_szczegółowy!$B137="","",IF(Budżet_szczegółowy!D137&gt;0,Budżet_szczegółowy!D137,"NIE"))</f>
      </c>
      <c r="E137" s="328">
        <f>IF(Budżet_szczegółowy!$B137="","",IF(Budżet_szczegółowy!E137&gt;0,Budżet_szczegółowy!E137,"NIE"))</f>
      </c>
      <c r="F137" s="328">
        <f>IF(Budżet_szczegółowy!$B137="","",IF(Budżet_szczegółowy!F137&gt;0,Budżet_szczegółowy!F137,"NIE"))</f>
      </c>
      <c r="G137" s="328">
        <f>IF(Budżet_szczegółowy!$B137="","",IF(Budżet_szczegółowy!G137&gt;0,Budżet_szczegółowy!G137,"NIE"))</f>
      </c>
      <c r="H137" s="328">
        <f>IF(Budżet_szczegółowy!$B137="","",IF(Budżet_szczegółowy!H137&gt;0,Budżet_szczegółowy!H137,"NIE"))</f>
      </c>
      <c r="I137" s="328">
        <f>IF(Budżet_szczegółowy!$B137="","",IF(Budżet_szczegółowy!I137&gt;0,Budżet_szczegółowy!I137,"NIE"))</f>
      </c>
      <c r="J137" s="328">
        <f>IF(Budżet_szczegółowy!$B137="","",IF(Budżet_szczegółowy!J137&gt;0,Budżet_szczegółowy!J137,"NIE"))</f>
      </c>
      <c r="K137" s="328">
        <f>IF(Budżet_szczegółowy!$B137="","",IF(Budżet_szczegółowy!K137&gt;0,Budżet_szczegółowy!K137,"NIE"))</f>
      </c>
      <c r="L137" s="328">
        <f>IF(Budżet_szczegółowy!$B137="","",IF(Budżet_szczegółowy!L137&gt;0,Budżet_szczegółowy!L137,"NIE"))</f>
      </c>
      <c r="M137" s="329">
        <f>Budżet_szczegółowy!P137</f>
        <v>0</v>
      </c>
      <c r="N137" s="330">
        <f>Budżet_szczegółowy!S137</f>
        <v>0</v>
      </c>
      <c r="O137" s="330">
        <f>Budżet_szczegółowy!V137</f>
        <v>0</v>
      </c>
      <c r="P137" s="331">
        <f aca="true" t="shared" si="11" ref="P137:P150">SUM(M137+N137+O137)</f>
        <v>0</v>
      </c>
      <c r="Q137" s="333">
        <f t="shared" si="10"/>
        <v>0</v>
      </c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  <c r="AF137" s="126"/>
      <c r="AG137" s="126"/>
      <c r="AH137" s="126"/>
    </row>
    <row r="138" spans="1:34" s="178" customFormat="1" ht="33.75" customHeight="1">
      <c r="A138" s="325">
        <f>Budżet_szczegółowy!A138</f>
      </c>
      <c r="B138" s="326">
        <f>IF(Budżet_szczegółowy!B138&lt;&gt;"",Budżet_szczegółowy!B138,"")</f>
      </c>
      <c r="C138" s="327">
        <f>IF(B138="","",IF(Budżet_szczegółowy!C138&gt;0,Budżet_szczegółowy!C138,""))</f>
      </c>
      <c r="D138" s="328">
        <f>IF(Budżet_szczegółowy!$B138="","",IF(Budżet_szczegółowy!D138&gt;0,Budżet_szczegółowy!D138,"NIE"))</f>
      </c>
      <c r="E138" s="328">
        <f>IF(Budżet_szczegółowy!$B138="","",IF(Budżet_szczegółowy!E138&gt;0,Budżet_szczegółowy!E138,"NIE"))</f>
      </c>
      <c r="F138" s="328">
        <f>IF(Budżet_szczegółowy!$B138="","",IF(Budżet_szczegółowy!F138&gt;0,Budżet_szczegółowy!F138,"NIE"))</f>
      </c>
      <c r="G138" s="328">
        <f>IF(Budżet_szczegółowy!$B138="","",IF(Budżet_szczegółowy!G138&gt;0,Budżet_szczegółowy!G138,"NIE"))</f>
      </c>
      <c r="H138" s="328">
        <f>IF(Budżet_szczegółowy!$B138="","",IF(Budżet_szczegółowy!H138&gt;0,Budżet_szczegółowy!H138,"NIE"))</f>
      </c>
      <c r="I138" s="328">
        <f>IF(Budżet_szczegółowy!$B138="","",IF(Budżet_szczegółowy!I138&gt;0,Budżet_szczegółowy!I138,"NIE"))</f>
      </c>
      <c r="J138" s="328">
        <f>IF(Budżet_szczegółowy!$B138="","",IF(Budżet_szczegółowy!J138&gt;0,Budżet_szczegółowy!J138,"NIE"))</f>
      </c>
      <c r="K138" s="328">
        <f>IF(Budżet_szczegółowy!$B138="","",IF(Budżet_szczegółowy!K138&gt;0,Budżet_szczegółowy!K138,"NIE"))</f>
      </c>
      <c r="L138" s="328">
        <f>IF(Budżet_szczegółowy!$B138="","",IF(Budżet_szczegółowy!L138&gt;0,Budżet_szczegółowy!L138,"NIE"))</f>
      </c>
      <c r="M138" s="329">
        <f>Budżet_szczegółowy!P138</f>
        <v>0</v>
      </c>
      <c r="N138" s="330">
        <f>Budżet_szczegółowy!S138</f>
        <v>0</v>
      </c>
      <c r="O138" s="330">
        <f>Budżet_szczegółowy!V138</f>
        <v>0</v>
      </c>
      <c r="P138" s="331">
        <f t="shared" si="11"/>
        <v>0</v>
      </c>
      <c r="Q138" s="333">
        <f t="shared" si="10"/>
        <v>0</v>
      </c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  <c r="AF138" s="126"/>
      <c r="AG138" s="126"/>
      <c r="AH138" s="126"/>
    </row>
    <row r="139" spans="1:34" s="178" customFormat="1" ht="33.75" customHeight="1">
      <c r="A139" s="325">
        <f>Budżet_szczegółowy!A139</f>
      </c>
      <c r="B139" s="326">
        <f>IF(Budżet_szczegółowy!B139&lt;&gt;"",Budżet_szczegółowy!B139,"")</f>
      </c>
      <c r="C139" s="327">
        <f>IF(B139="","",IF(Budżet_szczegółowy!C139&gt;0,Budżet_szczegółowy!C139,""))</f>
      </c>
      <c r="D139" s="328">
        <f>IF(Budżet_szczegółowy!$B139="","",IF(Budżet_szczegółowy!D139&gt;0,Budżet_szczegółowy!D139,"NIE"))</f>
      </c>
      <c r="E139" s="328">
        <f>IF(Budżet_szczegółowy!$B139="","",IF(Budżet_szczegółowy!E139&gt;0,Budżet_szczegółowy!E139,"NIE"))</f>
      </c>
      <c r="F139" s="328">
        <f>IF(Budżet_szczegółowy!$B139="","",IF(Budżet_szczegółowy!F139&gt;0,Budżet_szczegółowy!F139,"NIE"))</f>
      </c>
      <c r="G139" s="328">
        <f>IF(Budżet_szczegółowy!$B139="","",IF(Budżet_szczegółowy!G139&gt;0,Budżet_szczegółowy!G139,"NIE"))</f>
      </c>
      <c r="H139" s="328">
        <f>IF(Budżet_szczegółowy!$B139="","",IF(Budżet_szczegółowy!H139&gt;0,Budżet_szczegółowy!H139,"NIE"))</f>
      </c>
      <c r="I139" s="328">
        <f>IF(Budżet_szczegółowy!$B139="","",IF(Budżet_szczegółowy!I139&gt;0,Budżet_szczegółowy!I139,"NIE"))</f>
      </c>
      <c r="J139" s="328">
        <f>IF(Budżet_szczegółowy!$B139="","",IF(Budżet_szczegółowy!J139&gt;0,Budżet_szczegółowy!J139,"NIE"))</f>
      </c>
      <c r="K139" s="328">
        <f>IF(Budżet_szczegółowy!$B139="","",IF(Budżet_szczegółowy!K139&gt;0,Budżet_szczegółowy!K139,"NIE"))</f>
      </c>
      <c r="L139" s="328">
        <f>IF(Budżet_szczegółowy!$B139="","",IF(Budżet_szczegółowy!L139&gt;0,Budżet_szczegółowy!L139,"NIE"))</f>
      </c>
      <c r="M139" s="329">
        <f>Budżet_szczegółowy!P139</f>
        <v>0</v>
      </c>
      <c r="N139" s="330">
        <f>Budżet_szczegółowy!S139</f>
        <v>0</v>
      </c>
      <c r="O139" s="330">
        <f>Budżet_szczegółowy!V139</f>
        <v>0</v>
      </c>
      <c r="P139" s="331">
        <f t="shared" si="11"/>
        <v>0</v>
      </c>
      <c r="Q139" s="333">
        <f t="shared" si="10"/>
        <v>0</v>
      </c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  <c r="AF139" s="126"/>
      <c r="AG139" s="126"/>
      <c r="AH139" s="126"/>
    </row>
    <row r="140" spans="1:34" s="178" customFormat="1" ht="33.75" customHeight="1">
      <c r="A140" s="325">
        <f>Budżet_szczegółowy!A140</f>
      </c>
      <c r="B140" s="326">
        <f>IF(Budżet_szczegółowy!B140&lt;&gt;"",Budżet_szczegółowy!B140,"")</f>
      </c>
      <c r="C140" s="327">
        <f>IF(B140="","",IF(Budżet_szczegółowy!C140&gt;0,Budżet_szczegółowy!C140,""))</f>
      </c>
      <c r="D140" s="328">
        <f>IF(Budżet_szczegółowy!$B140="","",IF(Budżet_szczegółowy!D140&gt;0,Budżet_szczegółowy!D140,"NIE"))</f>
      </c>
      <c r="E140" s="328">
        <f>IF(Budżet_szczegółowy!$B140="","",IF(Budżet_szczegółowy!E140&gt;0,Budżet_szczegółowy!E140,"NIE"))</f>
      </c>
      <c r="F140" s="328">
        <f>IF(Budżet_szczegółowy!$B140="","",IF(Budżet_szczegółowy!F140&gt;0,Budżet_szczegółowy!F140,"NIE"))</f>
      </c>
      <c r="G140" s="328">
        <f>IF(Budżet_szczegółowy!$B140="","",IF(Budżet_szczegółowy!G140&gt;0,Budżet_szczegółowy!G140,"NIE"))</f>
      </c>
      <c r="H140" s="328">
        <f>IF(Budżet_szczegółowy!$B140="","",IF(Budżet_szczegółowy!H140&gt;0,Budżet_szczegółowy!H140,"NIE"))</f>
      </c>
      <c r="I140" s="328">
        <f>IF(Budżet_szczegółowy!$B140="","",IF(Budżet_szczegółowy!I140&gt;0,Budżet_szczegółowy!I140,"NIE"))</f>
      </c>
      <c r="J140" s="328">
        <f>IF(Budżet_szczegółowy!$B140="","",IF(Budżet_szczegółowy!J140&gt;0,Budżet_szczegółowy!J140,"NIE"))</f>
      </c>
      <c r="K140" s="328">
        <f>IF(Budżet_szczegółowy!$B140="","",IF(Budżet_szczegółowy!K140&gt;0,Budżet_szczegółowy!K140,"NIE"))</f>
      </c>
      <c r="L140" s="328">
        <f>IF(Budżet_szczegółowy!$B140="","",IF(Budżet_szczegółowy!L140&gt;0,Budżet_szczegółowy!L140,"NIE"))</f>
      </c>
      <c r="M140" s="329">
        <f>Budżet_szczegółowy!P140</f>
        <v>0</v>
      </c>
      <c r="N140" s="330">
        <f>Budżet_szczegółowy!S140</f>
        <v>0</v>
      </c>
      <c r="O140" s="330">
        <f>Budżet_szczegółowy!V140</f>
        <v>0</v>
      </c>
      <c r="P140" s="331">
        <f t="shared" si="11"/>
        <v>0</v>
      </c>
      <c r="Q140" s="333">
        <f t="shared" si="10"/>
        <v>0</v>
      </c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6"/>
      <c r="AF140" s="126"/>
      <c r="AG140" s="126"/>
      <c r="AH140" s="126"/>
    </row>
    <row r="141" spans="1:34" s="178" customFormat="1" ht="33.75" customHeight="1">
      <c r="A141" s="325">
        <f>Budżet_szczegółowy!A141</f>
      </c>
      <c r="B141" s="326">
        <f>IF(Budżet_szczegółowy!B141&lt;&gt;"",Budżet_szczegółowy!B141,"")</f>
      </c>
      <c r="C141" s="327">
        <f>IF(B141="","",IF(Budżet_szczegółowy!C141&gt;0,Budżet_szczegółowy!C141,""))</f>
      </c>
      <c r="D141" s="328">
        <f>IF(Budżet_szczegółowy!$B141="","",IF(Budżet_szczegółowy!D141&gt;0,Budżet_szczegółowy!D141,"NIE"))</f>
      </c>
      <c r="E141" s="328">
        <f>IF(Budżet_szczegółowy!$B141="","",IF(Budżet_szczegółowy!E141&gt;0,Budżet_szczegółowy!E141,"NIE"))</f>
      </c>
      <c r="F141" s="328">
        <f>IF(Budżet_szczegółowy!$B141="","",IF(Budżet_szczegółowy!F141&gt;0,Budżet_szczegółowy!F141,"NIE"))</f>
      </c>
      <c r="G141" s="328">
        <f>IF(Budżet_szczegółowy!$B141="","",IF(Budżet_szczegółowy!G141&gt;0,Budżet_szczegółowy!G141,"NIE"))</f>
      </c>
      <c r="H141" s="328">
        <f>IF(Budżet_szczegółowy!$B141="","",IF(Budżet_szczegółowy!H141&gt;0,Budżet_szczegółowy!H141,"NIE"))</f>
      </c>
      <c r="I141" s="328">
        <f>IF(Budżet_szczegółowy!$B141="","",IF(Budżet_szczegółowy!I141&gt;0,Budżet_szczegółowy!I141,"NIE"))</f>
      </c>
      <c r="J141" s="328">
        <f>IF(Budżet_szczegółowy!$B141="","",IF(Budżet_szczegółowy!J141&gt;0,Budżet_szczegółowy!J141,"NIE"))</f>
      </c>
      <c r="K141" s="328">
        <f>IF(Budżet_szczegółowy!$B141="","",IF(Budżet_szczegółowy!K141&gt;0,Budżet_szczegółowy!K141,"NIE"))</f>
      </c>
      <c r="L141" s="328">
        <f>IF(Budżet_szczegółowy!$B141="","",IF(Budżet_szczegółowy!L141&gt;0,Budżet_szczegółowy!L141,"NIE"))</f>
      </c>
      <c r="M141" s="329">
        <f>Budżet_szczegółowy!P141</f>
        <v>0</v>
      </c>
      <c r="N141" s="330">
        <f>Budżet_szczegółowy!S141</f>
        <v>0</v>
      </c>
      <c r="O141" s="330">
        <f>Budżet_szczegółowy!V141</f>
        <v>0</v>
      </c>
      <c r="P141" s="331">
        <f t="shared" si="11"/>
        <v>0</v>
      </c>
      <c r="Q141" s="333">
        <f t="shared" si="10"/>
        <v>0</v>
      </c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26"/>
      <c r="AE141" s="126"/>
      <c r="AF141" s="126"/>
      <c r="AG141" s="126"/>
      <c r="AH141" s="126"/>
    </row>
    <row r="142" spans="1:34" s="178" customFormat="1" ht="33.75" customHeight="1">
      <c r="A142" s="325">
        <f>Budżet_szczegółowy!A142</f>
      </c>
      <c r="B142" s="326">
        <f>IF(Budżet_szczegółowy!B142&lt;&gt;"",Budżet_szczegółowy!B142,"")</f>
      </c>
      <c r="C142" s="327">
        <f>IF(B142="","",IF(Budżet_szczegółowy!C142&gt;0,Budżet_szczegółowy!C142,""))</f>
      </c>
      <c r="D142" s="328">
        <f>IF(Budżet_szczegółowy!$B142="","",IF(Budżet_szczegółowy!D142&gt;0,Budżet_szczegółowy!D142,"NIE"))</f>
      </c>
      <c r="E142" s="328">
        <f>IF(Budżet_szczegółowy!$B142="","",IF(Budżet_szczegółowy!E142&gt;0,Budżet_szczegółowy!E142,"NIE"))</f>
      </c>
      <c r="F142" s="328">
        <f>IF(Budżet_szczegółowy!$B142="","",IF(Budżet_szczegółowy!F142&gt;0,Budżet_szczegółowy!F142,"NIE"))</f>
      </c>
      <c r="G142" s="328">
        <f>IF(Budżet_szczegółowy!$B142="","",IF(Budżet_szczegółowy!G142&gt;0,Budżet_szczegółowy!G142,"NIE"))</f>
      </c>
      <c r="H142" s="328">
        <f>IF(Budżet_szczegółowy!$B142="","",IF(Budżet_szczegółowy!H142&gt;0,Budżet_szczegółowy!H142,"NIE"))</f>
      </c>
      <c r="I142" s="328">
        <f>IF(Budżet_szczegółowy!$B142="","",IF(Budżet_szczegółowy!I142&gt;0,Budżet_szczegółowy!I142,"NIE"))</f>
      </c>
      <c r="J142" s="328">
        <f>IF(Budżet_szczegółowy!$B142="","",IF(Budżet_szczegółowy!J142&gt;0,Budżet_szczegółowy!J142,"NIE"))</f>
      </c>
      <c r="K142" s="328">
        <f>IF(Budżet_szczegółowy!$B142="","",IF(Budżet_szczegółowy!K142&gt;0,Budżet_szczegółowy!K142,"NIE"))</f>
      </c>
      <c r="L142" s="328">
        <f>IF(Budżet_szczegółowy!$B142="","",IF(Budżet_szczegółowy!L142&gt;0,Budżet_szczegółowy!L142,"NIE"))</f>
      </c>
      <c r="M142" s="329">
        <f>Budżet_szczegółowy!P142</f>
        <v>0</v>
      </c>
      <c r="N142" s="330">
        <f>Budżet_szczegółowy!S142</f>
        <v>0</v>
      </c>
      <c r="O142" s="330">
        <f>Budżet_szczegółowy!V142</f>
        <v>0</v>
      </c>
      <c r="P142" s="331">
        <f t="shared" si="11"/>
        <v>0</v>
      </c>
      <c r="Q142" s="333">
        <f t="shared" si="10"/>
        <v>0</v>
      </c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6"/>
      <c r="AG142" s="126"/>
      <c r="AH142" s="126"/>
    </row>
    <row r="143" spans="1:34" s="178" customFormat="1" ht="33.75" customHeight="1">
      <c r="A143" s="325">
        <f>Budżet_szczegółowy!A143</f>
      </c>
      <c r="B143" s="326">
        <f>IF(Budżet_szczegółowy!B143&lt;&gt;"",Budżet_szczegółowy!B143,"")</f>
      </c>
      <c r="C143" s="327">
        <f>IF(B143="","",IF(Budżet_szczegółowy!C143&gt;0,Budżet_szczegółowy!C143,""))</f>
      </c>
      <c r="D143" s="328">
        <f>IF(Budżet_szczegółowy!$B143="","",IF(Budżet_szczegółowy!D143&gt;0,Budżet_szczegółowy!D143,"NIE"))</f>
      </c>
      <c r="E143" s="328">
        <f>IF(Budżet_szczegółowy!$B143="","",IF(Budżet_szczegółowy!E143&gt;0,Budżet_szczegółowy!E143,"NIE"))</f>
      </c>
      <c r="F143" s="328">
        <f>IF(Budżet_szczegółowy!$B143="","",IF(Budżet_szczegółowy!F143&gt;0,Budżet_szczegółowy!F143,"NIE"))</f>
      </c>
      <c r="G143" s="328">
        <f>IF(Budżet_szczegółowy!$B143="","",IF(Budżet_szczegółowy!G143&gt;0,Budżet_szczegółowy!G143,"NIE"))</f>
      </c>
      <c r="H143" s="328">
        <f>IF(Budżet_szczegółowy!$B143="","",IF(Budżet_szczegółowy!H143&gt;0,Budżet_szczegółowy!H143,"NIE"))</f>
      </c>
      <c r="I143" s="328">
        <f>IF(Budżet_szczegółowy!$B143="","",IF(Budżet_szczegółowy!I143&gt;0,Budżet_szczegółowy!I143,"NIE"))</f>
      </c>
      <c r="J143" s="328">
        <f>IF(Budżet_szczegółowy!$B143="","",IF(Budżet_szczegółowy!J143&gt;0,Budżet_szczegółowy!J143,"NIE"))</f>
      </c>
      <c r="K143" s="328">
        <f>IF(Budżet_szczegółowy!$B143="","",IF(Budżet_szczegółowy!K143&gt;0,Budżet_szczegółowy!K143,"NIE"))</f>
      </c>
      <c r="L143" s="328">
        <f>IF(Budżet_szczegółowy!$B143="","",IF(Budżet_szczegółowy!L143&gt;0,Budżet_szczegółowy!L143,"NIE"))</f>
      </c>
      <c r="M143" s="329">
        <f>Budżet_szczegółowy!P143</f>
        <v>0</v>
      </c>
      <c r="N143" s="330">
        <f>Budżet_szczegółowy!S143</f>
        <v>0</v>
      </c>
      <c r="O143" s="330">
        <f>Budżet_szczegółowy!V143</f>
        <v>0</v>
      </c>
      <c r="P143" s="331">
        <f t="shared" si="11"/>
        <v>0</v>
      </c>
      <c r="Q143" s="333">
        <f t="shared" si="10"/>
        <v>0</v>
      </c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</row>
    <row r="144" spans="1:34" s="178" customFormat="1" ht="33.75" customHeight="1">
      <c r="A144" s="325">
        <f>Budżet_szczegółowy!A144</f>
      </c>
      <c r="B144" s="326">
        <f>IF(Budżet_szczegółowy!B144&lt;&gt;"",Budżet_szczegółowy!B144,"")</f>
      </c>
      <c r="C144" s="327">
        <f>IF(B144="","",IF(Budżet_szczegółowy!C144&gt;0,Budżet_szczegółowy!C144,""))</f>
      </c>
      <c r="D144" s="328">
        <f>IF(Budżet_szczegółowy!$B144="","",IF(Budżet_szczegółowy!D144&gt;0,Budżet_szczegółowy!D144,"NIE"))</f>
      </c>
      <c r="E144" s="328">
        <f>IF(Budżet_szczegółowy!$B144="","",IF(Budżet_szczegółowy!E144&gt;0,Budżet_szczegółowy!E144,"NIE"))</f>
      </c>
      <c r="F144" s="328">
        <f>IF(Budżet_szczegółowy!$B144="","",IF(Budżet_szczegółowy!F144&gt;0,Budżet_szczegółowy!F144,"NIE"))</f>
      </c>
      <c r="G144" s="328">
        <f>IF(Budżet_szczegółowy!$B144="","",IF(Budżet_szczegółowy!G144&gt;0,Budżet_szczegółowy!G144,"NIE"))</f>
      </c>
      <c r="H144" s="328">
        <f>IF(Budżet_szczegółowy!$B144="","",IF(Budżet_szczegółowy!H144&gt;0,Budżet_szczegółowy!H144,"NIE"))</f>
      </c>
      <c r="I144" s="328">
        <f>IF(Budżet_szczegółowy!$B144="","",IF(Budżet_szczegółowy!I144&gt;0,Budżet_szczegółowy!I144,"NIE"))</f>
      </c>
      <c r="J144" s="328">
        <f>IF(Budżet_szczegółowy!$B144="","",IF(Budżet_szczegółowy!J144&gt;0,Budżet_szczegółowy!J144,"NIE"))</f>
      </c>
      <c r="K144" s="328">
        <f>IF(Budżet_szczegółowy!$B144="","",IF(Budżet_szczegółowy!K144&gt;0,Budżet_szczegółowy!K144,"NIE"))</f>
      </c>
      <c r="L144" s="328">
        <f>IF(Budżet_szczegółowy!$B144="","",IF(Budżet_szczegółowy!L144&gt;0,Budżet_szczegółowy!L144,"NIE"))</f>
      </c>
      <c r="M144" s="329">
        <f>Budżet_szczegółowy!P144</f>
        <v>0</v>
      </c>
      <c r="N144" s="330">
        <f>Budżet_szczegółowy!S144</f>
        <v>0</v>
      </c>
      <c r="O144" s="330">
        <f>Budżet_szczegółowy!V144</f>
        <v>0</v>
      </c>
      <c r="P144" s="331">
        <f t="shared" si="11"/>
        <v>0</v>
      </c>
      <c r="Q144" s="333">
        <f t="shared" si="10"/>
        <v>0</v>
      </c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</row>
    <row r="145" spans="1:34" s="178" customFormat="1" ht="33.75" customHeight="1">
      <c r="A145" s="325">
        <f>Budżet_szczegółowy!A145</f>
      </c>
      <c r="B145" s="326">
        <f>IF(Budżet_szczegółowy!B145&lt;&gt;"",Budżet_szczegółowy!B145,"")</f>
      </c>
      <c r="C145" s="327">
        <f>IF(B145="","",IF(Budżet_szczegółowy!C145&gt;0,Budżet_szczegółowy!C145,""))</f>
      </c>
      <c r="D145" s="328">
        <f>IF(Budżet_szczegółowy!$B145="","",IF(Budżet_szczegółowy!D145&gt;0,Budżet_szczegółowy!D145,"NIE"))</f>
      </c>
      <c r="E145" s="328">
        <f>IF(Budżet_szczegółowy!$B145="","",IF(Budżet_szczegółowy!E145&gt;0,Budżet_szczegółowy!E145,"NIE"))</f>
      </c>
      <c r="F145" s="328">
        <f>IF(Budżet_szczegółowy!$B145="","",IF(Budżet_szczegółowy!F145&gt;0,Budżet_szczegółowy!F145,"NIE"))</f>
      </c>
      <c r="G145" s="328">
        <f>IF(Budżet_szczegółowy!$B145="","",IF(Budżet_szczegółowy!G145&gt;0,Budżet_szczegółowy!G145,"NIE"))</f>
      </c>
      <c r="H145" s="328">
        <f>IF(Budżet_szczegółowy!$B145="","",IF(Budżet_szczegółowy!H145&gt;0,Budżet_szczegółowy!H145,"NIE"))</f>
      </c>
      <c r="I145" s="328">
        <f>IF(Budżet_szczegółowy!$B145="","",IF(Budżet_szczegółowy!I145&gt;0,Budżet_szczegółowy!I145,"NIE"))</f>
      </c>
      <c r="J145" s="328">
        <f>IF(Budżet_szczegółowy!$B145="","",IF(Budżet_szczegółowy!J145&gt;0,Budżet_szczegółowy!J145,"NIE"))</f>
      </c>
      <c r="K145" s="328">
        <f>IF(Budżet_szczegółowy!$B145="","",IF(Budżet_szczegółowy!K145&gt;0,Budżet_szczegółowy!K145,"NIE"))</f>
      </c>
      <c r="L145" s="328">
        <f>IF(Budżet_szczegółowy!$B145="","",IF(Budżet_szczegółowy!L145&gt;0,Budżet_szczegółowy!L145,"NIE"))</f>
      </c>
      <c r="M145" s="329">
        <f>Budżet_szczegółowy!P145</f>
        <v>0</v>
      </c>
      <c r="N145" s="330">
        <f>Budżet_szczegółowy!S145</f>
        <v>0</v>
      </c>
      <c r="O145" s="330">
        <f>Budżet_szczegółowy!V145</f>
        <v>0</v>
      </c>
      <c r="P145" s="331">
        <f t="shared" si="11"/>
        <v>0</v>
      </c>
      <c r="Q145" s="333">
        <f t="shared" si="10"/>
        <v>0</v>
      </c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6"/>
      <c r="AH145" s="126"/>
    </row>
    <row r="146" spans="1:34" s="178" customFormat="1" ht="33.75" customHeight="1">
      <c r="A146" s="325">
        <f>Budżet_szczegółowy!A146</f>
      </c>
      <c r="B146" s="326">
        <f>IF(Budżet_szczegółowy!B146&lt;&gt;"",Budżet_szczegółowy!B146,"")</f>
      </c>
      <c r="C146" s="327">
        <f>IF(B146="","",IF(Budżet_szczegółowy!C146&gt;0,Budżet_szczegółowy!C146,""))</f>
      </c>
      <c r="D146" s="328">
        <f>IF(Budżet_szczegółowy!$B146="","",IF(Budżet_szczegółowy!D146&gt;0,Budżet_szczegółowy!D146,"NIE"))</f>
      </c>
      <c r="E146" s="328">
        <f>IF(Budżet_szczegółowy!$B146="","",IF(Budżet_szczegółowy!E146&gt;0,Budżet_szczegółowy!E146,"NIE"))</f>
      </c>
      <c r="F146" s="328">
        <f>IF(Budżet_szczegółowy!$B146="","",IF(Budżet_szczegółowy!F146&gt;0,Budżet_szczegółowy!F146,"NIE"))</f>
      </c>
      <c r="G146" s="328">
        <f>IF(Budżet_szczegółowy!$B146="","",IF(Budżet_szczegółowy!G146&gt;0,Budżet_szczegółowy!G146,"NIE"))</f>
      </c>
      <c r="H146" s="328">
        <f>IF(Budżet_szczegółowy!$B146="","",IF(Budżet_szczegółowy!H146&gt;0,Budżet_szczegółowy!H146,"NIE"))</f>
      </c>
      <c r="I146" s="328">
        <f>IF(Budżet_szczegółowy!$B146="","",IF(Budżet_szczegółowy!I146&gt;0,Budżet_szczegółowy!I146,"NIE"))</f>
      </c>
      <c r="J146" s="328">
        <f>IF(Budżet_szczegółowy!$B146="","",IF(Budżet_szczegółowy!J146&gt;0,Budżet_szczegółowy!J146,"NIE"))</f>
      </c>
      <c r="K146" s="328">
        <f>IF(Budżet_szczegółowy!$B146="","",IF(Budżet_szczegółowy!K146&gt;0,Budżet_szczegółowy!K146,"NIE"))</f>
      </c>
      <c r="L146" s="328">
        <f>IF(Budżet_szczegółowy!$B146="","",IF(Budżet_szczegółowy!L146&gt;0,Budżet_szczegółowy!L146,"NIE"))</f>
      </c>
      <c r="M146" s="329">
        <f>Budżet_szczegółowy!P146</f>
        <v>0</v>
      </c>
      <c r="N146" s="330">
        <f>Budżet_szczegółowy!S146</f>
        <v>0</v>
      </c>
      <c r="O146" s="330">
        <f>Budżet_szczegółowy!V146</f>
        <v>0</v>
      </c>
      <c r="P146" s="331">
        <f t="shared" si="11"/>
        <v>0</v>
      </c>
      <c r="Q146" s="333">
        <f t="shared" si="10"/>
        <v>0</v>
      </c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  <c r="AF146" s="126"/>
      <c r="AG146" s="126"/>
      <c r="AH146" s="126"/>
    </row>
    <row r="147" spans="1:34" s="178" customFormat="1" ht="33.75" customHeight="1">
      <c r="A147" s="325">
        <f>Budżet_szczegółowy!A147</f>
      </c>
      <c r="B147" s="326">
        <f>IF(Budżet_szczegółowy!B147&lt;&gt;"",Budżet_szczegółowy!B147,"")</f>
      </c>
      <c r="C147" s="327">
        <f>IF(B147="","",IF(Budżet_szczegółowy!C147&gt;0,Budżet_szczegółowy!C147,""))</f>
      </c>
      <c r="D147" s="328">
        <f>IF(Budżet_szczegółowy!$B147="","",IF(Budżet_szczegółowy!D147&gt;0,Budżet_szczegółowy!D147,"NIE"))</f>
      </c>
      <c r="E147" s="328">
        <f>IF(Budżet_szczegółowy!$B147="","",IF(Budżet_szczegółowy!E147&gt;0,Budżet_szczegółowy!E147,"NIE"))</f>
      </c>
      <c r="F147" s="328">
        <f>IF(Budżet_szczegółowy!$B147="","",IF(Budżet_szczegółowy!F147&gt;0,Budżet_szczegółowy!F147,"NIE"))</f>
      </c>
      <c r="G147" s="328">
        <f>IF(Budżet_szczegółowy!$B147="","",IF(Budżet_szczegółowy!G147&gt;0,Budżet_szczegółowy!G147,"NIE"))</f>
      </c>
      <c r="H147" s="328">
        <f>IF(Budżet_szczegółowy!$B147="","",IF(Budżet_szczegółowy!H147&gt;0,Budżet_szczegółowy!H147,"NIE"))</f>
      </c>
      <c r="I147" s="328">
        <f>IF(Budżet_szczegółowy!$B147="","",IF(Budżet_szczegółowy!I147&gt;0,Budżet_szczegółowy!I147,"NIE"))</f>
      </c>
      <c r="J147" s="328">
        <f>IF(Budżet_szczegółowy!$B147="","",IF(Budżet_szczegółowy!J147&gt;0,Budżet_szczegółowy!J147,"NIE"))</f>
      </c>
      <c r="K147" s="328">
        <f>IF(Budżet_szczegółowy!$B147="","",IF(Budżet_szczegółowy!K147&gt;0,Budżet_szczegółowy!K147,"NIE"))</f>
      </c>
      <c r="L147" s="328">
        <f>IF(Budżet_szczegółowy!$B147="","",IF(Budżet_szczegółowy!L147&gt;0,Budżet_szczegółowy!L147,"NIE"))</f>
      </c>
      <c r="M147" s="329">
        <f>Budżet_szczegółowy!P147</f>
        <v>0</v>
      </c>
      <c r="N147" s="330">
        <f>Budżet_szczegółowy!S147</f>
        <v>0</v>
      </c>
      <c r="O147" s="330">
        <f>Budżet_szczegółowy!V147</f>
        <v>0</v>
      </c>
      <c r="P147" s="331">
        <f t="shared" si="11"/>
        <v>0</v>
      </c>
      <c r="Q147" s="333">
        <f t="shared" si="10"/>
        <v>0</v>
      </c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126"/>
      <c r="AE147" s="126"/>
      <c r="AF147" s="126"/>
      <c r="AG147" s="126"/>
      <c r="AH147" s="126"/>
    </row>
    <row r="148" spans="1:34" s="178" customFormat="1" ht="33.75" customHeight="1">
      <c r="A148" s="325">
        <f>Budżet_szczegółowy!A148</f>
      </c>
      <c r="B148" s="326">
        <f>IF(Budżet_szczegółowy!B148&lt;&gt;"",Budżet_szczegółowy!B148,"")</f>
      </c>
      <c r="C148" s="327">
        <f>IF(B148="","",IF(Budżet_szczegółowy!C148&gt;0,Budżet_szczegółowy!C148,""))</f>
      </c>
      <c r="D148" s="328">
        <f>IF(Budżet_szczegółowy!$B148="","",IF(Budżet_szczegółowy!D148&gt;0,Budżet_szczegółowy!D148,"NIE"))</f>
      </c>
      <c r="E148" s="328">
        <f>IF(Budżet_szczegółowy!$B148="","",IF(Budżet_szczegółowy!E148&gt;0,Budżet_szczegółowy!E148,"NIE"))</f>
      </c>
      <c r="F148" s="328">
        <f>IF(Budżet_szczegółowy!$B148="","",IF(Budżet_szczegółowy!F148&gt;0,Budżet_szczegółowy!F148,"NIE"))</f>
      </c>
      <c r="G148" s="328">
        <f>IF(Budżet_szczegółowy!$B148="","",IF(Budżet_szczegółowy!G148&gt;0,Budżet_szczegółowy!G148,"NIE"))</f>
      </c>
      <c r="H148" s="328">
        <f>IF(Budżet_szczegółowy!$B148="","",IF(Budżet_szczegółowy!H148&gt;0,Budżet_szczegółowy!H148,"NIE"))</f>
      </c>
      <c r="I148" s="328">
        <f>IF(Budżet_szczegółowy!$B148="","",IF(Budżet_szczegółowy!I148&gt;0,Budżet_szczegółowy!I148,"NIE"))</f>
      </c>
      <c r="J148" s="328">
        <f>IF(Budżet_szczegółowy!$B148="","",IF(Budżet_szczegółowy!J148&gt;0,Budżet_szczegółowy!J148,"NIE"))</f>
      </c>
      <c r="K148" s="328">
        <f>IF(Budżet_szczegółowy!$B148="","",IF(Budżet_szczegółowy!K148&gt;0,Budżet_szczegółowy!K148,"NIE"))</f>
      </c>
      <c r="L148" s="328">
        <f>IF(Budżet_szczegółowy!$B148="","",IF(Budżet_szczegółowy!L148&gt;0,Budżet_szczegółowy!L148,"NIE"))</f>
      </c>
      <c r="M148" s="329">
        <f>Budżet_szczegółowy!P148</f>
        <v>0</v>
      </c>
      <c r="N148" s="330">
        <f>Budżet_szczegółowy!S148</f>
        <v>0</v>
      </c>
      <c r="O148" s="330">
        <f>Budżet_szczegółowy!V148</f>
        <v>0</v>
      </c>
      <c r="P148" s="331">
        <f t="shared" si="11"/>
        <v>0</v>
      </c>
      <c r="Q148" s="333">
        <f t="shared" si="10"/>
        <v>0</v>
      </c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  <c r="AF148" s="126"/>
      <c r="AG148" s="126"/>
      <c r="AH148" s="126"/>
    </row>
    <row r="149" spans="1:34" s="178" customFormat="1" ht="33.75" customHeight="1">
      <c r="A149" s="325">
        <f>Budżet_szczegółowy!A149</f>
      </c>
      <c r="B149" s="326">
        <f>IF(Budżet_szczegółowy!B149&lt;&gt;"",Budżet_szczegółowy!B149,"")</f>
      </c>
      <c r="C149" s="327">
        <f>IF(B149="","",IF(Budżet_szczegółowy!C149&gt;0,Budżet_szczegółowy!C149,""))</f>
      </c>
      <c r="D149" s="328">
        <f>IF(Budżet_szczegółowy!$B149="","",IF(Budżet_szczegółowy!D149&gt;0,Budżet_szczegółowy!D149,"NIE"))</f>
      </c>
      <c r="E149" s="328">
        <f>IF(Budżet_szczegółowy!$B149="","",IF(Budżet_szczegółowy!E149&gt;0,Budżet_szczegółowy!E149,"NIE"))</f>
      </c>
      <c r="F149" s="328">
        <f>IF(Budżet_szczegółowy!$B149="","",IF(Budżet_szczegółowy!F149&gt;0,Budżet_szczegółowy!F149,"NIE"))</f>
      </c>
      <c r="G149" s="328">
        <f>IF(Budżet_szczegółowy!$B149="","",IF(Budżet_szczegółowy!G149&gt;0,Budżet_szczegółowy!G149,"NIE"))</f>
      </c>
      <c r="H149" s="328">
        <f>IF(Budżet_szczegółowy!$B149="","",IF(Budżet_szczegółowy!H149&gt;0,Budżet_szczegółowy!H149,"NIE"))</f>
      </c>
      <c r="I149" s="328">
        <f>IF(Budżet_szczegółowy!$B149="","",IF(Budżet_szczegółowy!I149&gt;0,Budżet_szczegółowy!I149,"NIE"))</f>
      </c>
      <c r="J149" s="328">
        <f>IF(Budżet_szczegółowy!$B149="","",IF(Budżet_szczegółowy!J149&gt;0,Budżet_szczegółowy!J149,"NIE"))</f>
      </c>
      <c r="K149" s="328">
        <f>IF(Budżet_szczegółowy!$B149="","",IF(Budżet_szczegółowy!K149&gt;0,Budżet_szczegółowy!K149,"NIE"))</f>
      </c>
      <c r="L149" s="328">
        <f>IF(Budżet_szczegółowy!$B149="","",IF(Budżet_szczegółowy!L149&gt;0,Budżet_szczegółowy!L149,"NIE"))</f>
      </c>
      <c r="M149" s="329">
        <f>Budżet_szczegółowy!P149</f>
        <v>0</v>
      </c>
      <c r="N149" s="330">
        <f>Budżet_szczegółowy!S149</f>
        <v>0</v>
      </c>
      <c r="O149" s="330">
        <f>Budżet_szczegółowy!V149</f>
        <v>0</v>
      </c>
      <c r="P149" s="331">
        <f t="shared" si="11"/>
        <v>0</v>
      </c>
      <c r="Q149" s="333">
        <f t="shared" si="10"/>
        <v>0</v>
      </c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  <c r="AF149" s="126"/>
      <c r="AG149" s="126"/>
      <c r="AH149" s="126"/>
    </row>
    <row r="150" spans="1:34" s="178" customFormat="1" ht="33.75" customHeight="1" thickBot="1">
      <c r="A150" s="325">
        <f>Budżet_szczegółowy!A150</f>
      </c>
      <c r="B150" s="326">
        <f>IF(Budżet_szczegółowy!B150&lt;&gt;"",Budżet_szczegółowy!B150,"")</f>
      </c>
      <c r="C150" s="327">
        <f>IF(B150="","",IF(Budżet_szczegółowy!C150&gt;0,Budżet_szczegółowy!C150,""))</f>
      </c>
      <c r="D150" s="328">
        <f>IF(Budżet_szczegółowy!$B150="","",IF(Budżet_szczegółowy!D150&gt;0,Budżet_szczegółowy!D150,"NIE"))</f>
      </c>
      <c r="E150" s="328">
        <f>IF(Budżet_szczegółowy!$B150="","",IF(Budżet_szczegółowy!E150&gt;0,Budżet_szczegółowy!E150,"NIE"))</f>
      </c>
      <c r="F150" s="328">
        <f>IF(Budżet_szczegółowy!$B150="","",IF(Budżet_szczegółowy!F150&gt;0,Budżet_szczegółowy!F150,"NIE"))</f>
      </c>
      <c r="G150" s="328">
        <f>IF(Budżet_szczegółowy!$B150="","",IF(Budżet_szczegółowy!G150&gt;0,Budżet_szczegółowy!G150,"NIE"))</f>
      </c>
      <c r="H150" s="328">
        <f>IF(Budżet_szczegółowy!$B150="","",IF(Budżet_szczegółowy!H150&gt;0,Budżet_szczegółowy!H150,"NIE"))</f>
      </c>
      <c r="I150" s="328">
        <f>IF(Budżet_szczegółowy!$B150="","",IF(Budżet_szczegółowy!I150&gt;0,Budżet_szczegółowy!I150,"NIE"))</f>
      </c>
      <c r="J150" s="328">
        <f>IF(Budżet_szczegółowy!$B150="","",IF(Budżet_szczegółowy!J150&gt;0,Budżet_szczegółowy!J150,"NIE"))</f>
      </c>
      <c r="K150" s="328">
        <f>IF(Budżet_szczegółowy!$B150="","",IF(Budżet_szczegółowy!K150&gt;0,Budżet_szczegółowy!K150,"NIE"))</f>
      </c>
      <c r="L150" s="328">
        <f>IF(Budżet_szczegółowy!$B150="","",IF(Budżet_szczegółowy!L150&gt;0,Budżet_szczegółowy!L150,"NIE"))</f>
      </c>
      <c r="M150" s="329">
        <f>Budżet_szczegółowy!P150</f>
        <v>0</v>
      </c>
      <c r="N150" s="330">
        <f>Budżet_szczegółowy!S150</f>
        <v>0</v>
      </c>
      <c r="O150" s="330">
        <f>Budżet_szczegółowy!V150</f>
        <v>0</v>
      </c>
      <c r="P150" s="331">
        <f t="shared" si="11"/>
        <v>0</v>
      </c>
      <c r="Q150" s="333">
        <f t="shared" si="10"/>
        <v>0</v>
      </c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  <c r="AC150" s="126"/>
      <c r="AD150" s="126"/>
      <c r="AE150" s="126"/>
      <c r="AF150" s="126"/>
      <c r="AG150" s="126"/>
      <c r="AH150" s="126"/>
    </row>
    <row r="151" spans="1:34" s="178" customFormat="1" ht="33.75" customHeight="1" thickBot="1">
      <c r="A151" s="335"/>
      <c r="B151" s="892" t="str">
        <f>Budżet_ogółem!B15</f>
        <v>Zadanie 10 -</v>
      </c>
      <c r="C151" s="892"/>
      <c r="D151" s="892"/>
      <c r="E151" s="892"/>
      <c r="F151" s="892"/>
      <c r="G151" s="892"/>
      <c r="H151" s="892"/>
      <c r="I151" s="892"/>
      <c r="J151" s="892"/>
      <c r="K151" s="892"/>
      <c r="L151" s="893"/>
      <c r="M151" s="336">
        <f>SUM(M152:M166)</f>
        <v>0</v>
      </c>
      <c r="N151" s="337">
        <f>SUM(N152:N166)</f>
        <v>0</v>
      </c>
      <c r="O151" s="337">
        <f>SUM(O152:O166)</f>
        <v>0</v>
      </c>
      <c r="P151" s="324">
        <f>SUM(M151:O151)</f>
        <v>0</v>
      </c>
      <c r="Q151" s="324">
        <f t="shared" si="10"/>
        <v>0</v>
      </c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126"/>
      <c r="AC151" s="126"/>
      <c r="AD151" s="126"/>
      <c r="AE151" s="126"/>
      <c r="AF151" s="126"/>
      <c r="AG151" s="126"/>
      <c r="AH151" s="126"/>
    </row>
    <row r="152" spans="1:34" s="178" customFormat="1" ht="33.75" customHeight="1">
      <c r="A152" s="325">
        <f>Budżet_szczegółowy!A152</f>
      </c>
      <c r="B152" s="326">
        <f>IF(Budżet_szczegółowy!B152&lt;&gt;"",Budżet_szczegółowy!B152,"")</f>
      </c>
      <c r="C152" s="327">
        <f>IF(B152="","",IF(Budżet_szczegółowy!C152&gt;0,Budżet_szczegółowy!C152,""))</f>
      </c>
      <c r="D152" s="328">
        <f>IF(Budżet_szczegółowy!$B152="","",IF(Budżet_szczegółowy!D152&gt;0,Budżet_szczegółowy!D152,"NIE"))</f>
      </c>
      <c r="E152" s="328">
        <f>IF(Budżet_szczegółowy!$B152="","",IF(Budżet_szczegółowy!E152&gt;0,Budżet_szczegółowy!E152,"NIE"))</f>
      </c>
      <c r="F152" s="328">
        <f>IF(Budżet_szczegółowy!$B152="","",IF(Budżet_szczegółowy!F152&gt;0,Budżet_szczegółowy!F152,"NIE"))</f>
      </c>
      <c r="G152" s="328">
        <f>IF(Budżet_szczegółowy!$B152="","",IF(Budżet_szczegółowy!G152&gt;0,Budżet_szczegółowy!G152,"NIE"))</f>
      </c>
      <c r="H152" s="328">
        <f>IF(Budżet_szczegółowy!$B152="","",IF(Budżet_szczegółowy!H152&gt;0,Budżet_szczegółowy!H152,"NIE"))</f>
      </c>
      <c r="I152" s="328">
        <f>IF(Budżet_szczegółowy!$B152="","",IF(Budżet_szczegółowy!I152&gt;0,Budżet_szczegółowy!I152,"NIE"))</f>
      </c>
      <c r="J152" s="328">
        <f>IF(Budżet_szczegółowy!$B152="","",IF(Budżet_szczegółowy!J152&gt;0,Budżet_szczegółowy!J152,"NIE"))</f>
      </c>
      <c r="K152" s="328">
        <f>IF(Budżet_szczegółowy!$B152="","",IF(Budżet_szczegółowy!K152&gt;0,Budżet_szczegółowy!K152,"NIE"))</f>
      </c>
      <c r="L152" s="328">
        <f>IF(Budżet_szczegółowy!$B152="","",IF(Budżet_szczegółowy!L152&gt;0,Budżet_szczegółowy!L152,"NIE"))</f>
      </c>
      <c r="M152" s="329">
        <f>Budżet_szczegółowy!P152</f>
        <v>0</v>
      </c>
      <c r="N152" s="330">
        <f>Budżet_szczegółowy!S152</f>
        <v>0</v>
      </c>
      <c r="O152" s="330">
        <f>Budżet_szczegółowy!V152</f>
        <v>0</v>
      </c>
      <c r="P152" s="331">
        <f>SUM(M152+N152+O152)</f>
        <v>0</v>
      </c>
      <c r="Q152" s="333">
        <f t="shared" si="10"/>
        <v>0</v>
      </c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6"/>
      <c r="AC152" s="126"/>
      <c r="AD152" s="126"/>
      <c r="AE152" s="126"/>
      <c r="AF152" s="126"/>
      <c r="AG152" s="126"/>
      <c r="AH152" s="126"/>
    </row>
    <row r="153" spans="1:34" s="178" customFormat="1" ht="33.75" customHeight="1">
      <c r="A153" s="325">
        <f>Budżet_szczegółowy!A153</f>
      </c>
      <c r="B153" s="326">
        <f>IF(Budżet_szczegółowy!B153&lt;&gt;"",Budżet_szczegółowy!B153,"")</f>
      </c>
      <c r="C153" s="327">
        <f>IF(B153="","",IF(Budżet_szczegółowy!C153&gt;0,Budżet_szczegółowy!C153,""))</f>
      </c>
      <c r="D153" s="328">
        <f>IF(Budżet_szczegółowy!$B153="","",IF(Budżet_szczegółowy!D153&gt;0,Budżet_szczegółowy!D153,"NIE"))</f>
      </c>
      <c r="E153" s="328">
        <f>IF(Budżet_szczegółowy!$B153="","",IF(Budżet_szczegółowy!E153&gt;0,Budżet_szczegółowy!E153,"NIE"))</f>
      </c>
      <c r="F153" s="328">
        <f>IF(Budżet_szczegółowy!$B153="","",IF(Budżet_szczegółowy!F153&gt;0,Budżet_szczegółowy!F153,"NIE"))</f>
      </c>
      <c r="G153" s="328">
        <f>IF(Budżet_szczegółowy!$B153="","",IF(Budżet_szczegółowy!G153&gt;0,Budżet_szczegółowy!G153,"NIE"))</f>
      </c>
      <c r="H153" s="328">
        <f>IF(Budżet_szczegółowy!$B153="","",IF(Budżet_szczegółowy!H153&gt;0,Budżet_szczegółowy!H153,"NIE"))</f>
      </c>
      <c r="I153" s="328">
        <f>IF(Budżet_szczegółowy!$B153="","",IF(Budżet_szczegółowy!I153&gt;0,Budżet_szczegółowy!I153,"NIE"))</f>
      </c>
      <c r="J153" s="328">
        <f>IF(Budżet_szczegółowy!$B153="","",IF(Budżet_szczegółowy!J153&gt;0,Budżet_szczegółowy!J153,"NIE"))</f>
      </c>
      <c r="K153" s="328">
        <f>IF(Budżet_szczegółowy!$B153="","",IF(Budżet_szczegółowy!K153&gt;0,Budżet_szczegółowy!K153,"NIE"))</f>
      </c>
      <c r="L153" s="328">
        <f>IF(Budżet_szczegółowy!$B153="","",IF(Budżet_szczegółowy!L153&gt;0,Budżet_szczegółowy!L153,"NIE"))</f>
      </c>
      <c r="M153" s="329">
        <f>Budżet_szczegółowy!P153</f>
        <v>0</v>
      </c>
      <c r="N153" s="330">
        <f>Budżet_szczegółowy!S153</f>
        <v>0</v>
      </c>
      <c r="O153" s="330">
        <f>Budżet_szczegółowy!V153</f>
        <v>0</v>
      </c>
      <c r="P153" s="331">
        <f aca="true" t="shared" si="12" ref="P153:P166">SUM(M153+N153+O153)</f>
        <v>0</v>
      </c>
      <c r="Q153" s="333">
        <f t="shared" si="10"/>
        <v>0</v>
      </c>
      <c r="R153" s="126"/>
      <c r="S153" s="126"/>
      <c r="T153" s="126"/>
      <c r="U153" s="126"/>
      <c r="V153" s="126"/>
      <c r="W153" s="126"/>
      <c r="X153" s="126"/>
      <c r="Y153" s="126"/>
      <c r="Z153" s="126"/>
      <c r="AA153" s="126"/>
      <c r="AB153" s="126"/>
      <c r="AC153" s="126"/>
      <c r="AD153" s="126"/>
      <c r="AE153" s="126"/>
      <c r="AF153" s="126"/>
      <c r="AG153" s="126"/>
      <c r="AH153" s="126"/>
    </row>
    <row r="154" spans="1:34" s="178" customFormat="1" ht="33.75" customHeight="1">
      <c r="A154" s="325">
        <f>Budżet_szczegółowy!A154</f>
      </c>
      <c r="B154" s="326">
        <f>IF(Budżet_szczegółowy!B154&lt;&gt;"",Budżet_szczegółowy!B154,"")</f>
      </c>
      <c r="C154" s="327">
        <f>IF(B154="","",IF(Budżet_szczegółowy!C154&gt;0,Budżet_szczegółowy!C154,""))</f>
      </c>
      <c r="D154" s="328">
        <f>IF(Budżet_szczegółowy!$B154="","",IF(Budżet_szczegółowy!D154&gt;0,Budżet_szczegółowy!D154,"NIE"))</f>
      </c>
      <c r="E154" s="328">
        <f>IF(Budżet_szczegółowy!$B154="","",IF(Budżet_szczegółowy!E154&gt;0,Budżet_szczegółowy!E154,"NIE"))</f>
      </c>
      <c r="F154" s="328">
        <f>IF(Budżet_szczegółowy!$B154="","",IF(Budżet_szczegółowy!F154&gt;0,Budżet_szczegółowy!F154,"NIE"))</f>
      </c>
      <c r="G154" s="328">
        <f>IF(Budżet_szczegółowy!$B154="","",IF(Budżet_szczegółowy!G154&gt;0,Budżet_szczegółowy!G154,"NIE"))</f>
      </c>
      <c r="H154" s="328">
        <f>IF(Budżet_szczegółowy!$B154="","",IF(Budżet_szczegółowy!H154&gt;0,Budżet_szczegółowy!H154,"NIE"))</f>
      </c>
      <c r="I154" s="328">
        <f>IF(Budżet_szczegółowy!$B154="","",IF(Budżet_szczegółowy!I154&gt;0,Budżet_szczegółowy!I154,"NIE"))</f>
      </c>
      <c r="J154" s="328">
        <f>IF(Budżet_szczegółowy!$B154="","",IF(Budżet_szczegółowy!J154&gt;0,Budżet_szczegółowy!J154,"NIE"))</f>
      </c>
      <c r="K154" s="328">
        <f>IF(Budżet_szczegółowy!$B154="","",IF(Budżet_szczegółowy!K154&gt;0,Budżet_szczegółowy!K154,"NIE"))</f>
      </c>
      <c r="L154" s="328">
        <f>IF(Budżet_szczegółowy!$B154="","",IF(Budżet_szczegółowy!L154&gt;0,Budżet_szczegółowy!L154,"NIE"))</f>
      </c>
      <c r="M154" s="329">
        <f>Budżet_szczegółowy!P154</f>
        <v>0</v>
      </c>
      <c r="N154" s="330">
        <f>Budżet_szczegółowy!S154</f>
        <v>0</v>
      </c>
      <c r="O154" s="330">
        <f>Budżet_szczegółowy!V154</f>
        <v>0</v>
      </c>
      <c r="P154" s="331">
        <f t="shared" si="12"/>
        <v>0</v>
      </c>
      <c r="Q154" s="333">
        <f t="shared" si="10"/>
        <v>0</v>
      </c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6"/>
      <c r="AD154" s="126"/>
      <c r="AE154" s="126"/>
      <c r="AF154" s="126"/>
      <c r="AG154" s="126"/>
      <c r="AH154" s="126"/>
    </row>
    <row r="155" spans="1:34" s="178" customFormat="1" ht="33.75" customHeight="1">
      <c r="A155" s="325">
        <f>Budżet_szczegółowy!A155</f>
      </c>
      <c r="B155" s="326">
        <f>IF(Budżet_szczegółowy!B155&lt;&gt;"",Budżet_szczegółowy!B155,"")</f>
      </c>
      <c r="C155" s="327">
        <f>IF(B155="","",IF(Budżet_szczegółowy!C155&gt;0,Budżet_szczegółowy!C155,""))</f>
      </c>
      <c r="D155" s="328">
        <f>IF(Budżet_szczegółowy!$B155="","",IF(Budżet_szczegółowy!D155&gt;0,Budżet_szczegółowy!D155,"NIE"))</f>
      </c>
      <c r="E155" s="328">
        <f>IF(Budżet_szczegółowy!$B155="","",IF(Budżet_szczegółowy!E155&gt;0,Budżet_szczegółowy!E155,"NIE"))</f>
      </c>
      <c r="F155" s="328">
        <f>IF(Budżet_szczegółowy!$B155="","",IF(Budżet_szczegółowy!F155&gt;0,Budżet_szczegółowy!F155,"NIE"))</f>
      </c>
      <c r="G155" s="328">
        <f>IF(Budżet_szczegółowy!$B155="","",IF(Budżet_szczegółowy!G155&gt;0,Budżet_szczegółowy!G155,"NIE"))</f>
      </c>
      <c r="H155" s="328">
        <f>IF(Budżet_szczegółowy!$B155="","",IF(Budżet_szczegółowy!H155&gt;0,Budżet_szczegółowy!H155,"NIE"))</f>
      </c>
      <c r="I155" s="328">
        <f>IF(Budżet_szczegółowy!$B155="","",IF(Budżet_szczegółowy!I155&gt;0,Budżet_szczegółowy!I155,"NIE"))</f>
      </c>
      <c r="J155" s="328">
        <f>IF(Budżet_szczegółowy!$B155="","",IF(Budżet_szczegółowy!J155&gt;0,Budżet_szczegółowy!J155,"NIE"))</f>
      </c>
      <c r="K155" s="328">
        <f>IF(Budżet_szczegółowy!$B155="","",IF(Budżet_szczegółowy!K155&gt;0,Budżet_szczegółowy!K155,"NIE"))</f>
      </c>
      <c r="L155" s="328">
        <f>IF(Budżet_szczegółowy!$B155="","",IF(Budżet_szczegółowy!L155&gt;0,Budżet_szczegółowy!L155,"NIE"))</f>
      </c>
      <c r="M155" s="329">
        <f>Budżet_szczegółowy!P155</f>
        <v>0</v>
      </c>
      <c r="N155" s="330">
        <f>Budżet_szczegółowy!S155</f>
        <v>0</v>
      </c>
      <c r="O155" s="330">
        <f>Budżet_szczegółowy!V155</f>
        <v>0</v>
      </c>
      <c r="P155" s="331">
        <f t="shared" si="12"/>
        <v>0</v>
      </c>
      <c r="Q155" s="333">
        <f t="shared" si="10"/>
        <v>0</v>
      </c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  <c r="AC155" s="126"/>
      <c r="AD155" s="126"/>
      <c r="AE155" s="126"/>
      <c r="AF155" s="126"/>
      <c r="AG155" s="126"/>
      <c r="AH155" s="126"/>
    </row>
    <row r="156" spans="1:34" s="178" customFormat="1" ht="33.75" customHeight="1">
      <c r="A156" s="325">
        <f>Budżet_szczegółowy!A156</f>
      </c>
      <c r="B156" s="326">
        <f>IF(Budżet_szczegółowy!B156&lt;&gt;"",Budżet_szczegółowy!B156,"")</f>
      </c>
      <c r="C156" s="327">
        <f>IF(B156="","",IF(Budżet_szczegółowy!C156&gt;0,Budżet_szczegółowy!C156,""))</f>
      </c>
      <c r="D156" s="328">
        <f>IF(Budżet_szczegółowy!$B156="","",IF(Budżet_szczegółowy!D156&gt;0,Budżet_szczegółowy!D156,"NIE"))</f>
      </c>
      <c r="E156" s="328">
        <f>IF(Budżet_szczegółowy!$B156="","",IF(Budżet_szczegółowy!E156&gt;0,Budżet_szczegółowy!E156,"NIE"))</f>
      </c>
      <c r="F156" s="328">
        <f>IF(Budżet_szczegółowy!$B156="","",IF(Budżet_szczegółowy!F156&gt;0,Budżet_szczegółowy!F156,"NIE"))</f>
      </c>
      <c r="G156" s="328">
        <f>IF(Budżet_szczegółowy!$B156="","",IF(Budżet_szczegółowy!G156&gt;0,Budżet_szczegółowy!G156,"NIE"))</f>
      </c>
      <c r="H156" s="328">
        <f>IF(Budżet_szczegółowy!$B156="","",IF(Budżet_szczegółowy!H156&gt;0,Budżet_szczegółowy!H156,"NIE"))</f>
      </c>
      <c r="I156" s="328">
        <f>IF(Budżet_szczegółowy!$B156="","",IF(Budżet_szczegółowy!I156&gt;0,Budżet_szczegółowy!I156,"NIE"))</f>
      </c>
      <c r="J156" s="328">
        <f>IF(Budżet_szczegółowy!$B156="","",IF(Budżet_szczegółowy!J156&gt;0,Budżet_szczegółowy!J156,"NIE"))</f>
      </c>
      <c r="K156" s="328">
        <f>IF(Budżet_szczegółowy!$B156="","",IF(Budżet_szczegółowy!K156&gt;0,Budżet_szczegółowy!K156,"NIE"))</f>
      </c>
      <c r="L156" s="328">
        <f>IF(Budżet_szczegółowy!$B156="","",IF(Budżet_szczegółowy!L156&gt;0,Budżet_szczegółowy!L156,"NIE"))</f>
      </c>
      <c r="M156" s="329">
        <f>Budżet_szczegółowy!P156</f>
        <v>0</v>
      </c>
      <c r="N156" s="330">
        <f>Budżet_szczegółowy!S156</f>
        <v>0</v>
      </c>
      <c r="O156" s="330">
        <f>Budżet_szczegółowy!V156</f>
        <v>0</v>
      </c>
      <c r="P156" s="331">
        <f t="shared" si="12"/>
        <v>0</v>
      </c>
      <c r="Q156" s="333">
        <f t="shared" si="10"/>
        <v>0</v>
      </c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6"/>
      <c r="AC156" s="126"/>
      <c r="AD156" s="126"/>
      <c r="AE156" s="126"/>
      <c r="AF156" s="126"/>
      <c r="AG156" s="126"/>
      <c r="AH156" s="126"/>
    </row>
    <row r="157" spans="1:34" s="178" customFormat="1" ht="33.75" customHeight="1">
      <c r="A157" s="325">
        <f>Budżet_szczegółowy!A157</f>
      </c>
      <c r="B157" s="326">
        <f>IF(Budżet_szczegółowy!B157&lt;&gt;"",Budżet_szczegółowy!B157,"")</f>
      </c>
      <c r="C157" s="327">
        <f>IF(B157="","",IF(Budżet_szczegółowy!C157&gt;0,Budżet_szczegółowy!C157,""))</f>
      </c>
      <c r="D157" s="328">
        <f>IF(Budżet_szczegółowy!$B157="","",IF(Budżet_szczegółowy!D157&gt;0,Budżet_szczegółowy!D157,"NIE"))</f>
      </c>
      <c r="E157" s="328">
        <f>IF(Budżet_szczegółowy!$B157="","",IF(Budżet_szczegółowy!E157&gt;0,Budżet_szczegółowy!E157,"NIE"))</f>
      </c>
      <c r="F157" s="328">
        <f>IF(Budżet_szczegółowy!$B157="","",IF(Budżet_szczegółowy!F157&gt;0,Budżet_szczegółowy!F157,"NIE"))</f>
      </c>
      <c r="G157" s="328">
        <f>IF(Budżet_szczegółowy!$B157="","",IF(Budżet_szczegółowy!G157&gt;0,Budżet_szczegółowy!G157,"NIE"))</f>
      </c>
      <c r="H157" s="328">
        <f>IF(Budżet_szczegółowy!$B157="","",IF(Budżet_szczegółowy!H157&gt;0,Budżet_szczegółowy!H157,"NIE"))</f>
      </c>
      <c r="I157" s="328">
        <f>IF(Budżet_szczegółowy!$B157="","",IF(Budżet_szczegółowy!I157&gt;0,Budżet_szczegółowy!I157,"NIE"))</f>
      </c>
      <c r="J157" s="328">
        <f>IF(Budżet_szczegółowy!$B157="","",IF(Budżet_szczegółowy!J157&gt;0,Budżet_szczegółowy!J157,"NIE"))</f>
      </c>
      <c r="K157" s="328">
        <f>IF(Budżet_szczegółowy!$B157="","",IF(Budżet_szczegółowy!K157&gt;0,Budżet_szczegółowy!K157,"NIE"))</f>
      </c>
      <c r="L157" s="328">
        <f>IF(Budżet_szczegółowy!$B157="","",IF(Budżet_szczegółowy!L157&gt;0,Budżet_szczegółowy!L157,"NIE"))</f>
      </c>
      <c r="M157" s="329">
        <f>Budżet_szczegółowy!P157</f>
        <v>0</v>
      </c>
      <c r="N157" s="330">
        <f>Budżet_szczegółowy!S157</f>
        <v>0</v>
      </c>
      <c r="O157" s="330">
        <f>Budżet_szczegółowy!V157</f>
        <v>0</v>
      </c>
      <c r="P157" s="331">
        <f t="shared" si="12"/>
        <v>0</v>
      </c>
      <c r="Q157" s="333">
        <f t="shared" si="10"/>
        <v>0</v>
      </c>
      <c r="R157" s="126"/>
      <c r="S157" s="126"/>
      <c r="T157" s="126"/>
      <c r="U157" s="126"/>
      <c r="V157" s="126"/>
      <c r="W157" s="126"/>
      <c r="X157" s="126"/>
      <c r="Y157" s="126"/>
      <c r="Z157" s="126"/>
      <c r="AA157" s="126"/>
      <c r="AB157" s="126"/>
      <c r="AC157" s="126"/>
      <c r="AD157" s="126"/>
      <c r="AE157" s="126"/>
      <c r="AF157" s="126"/>
      <c r="AG157" s="126"/>
      <c r="AH157" s="126"/>
    </row>
    <row r="158" spans="1:34" s="178" customFormat="1" ht="33.75" customHeight="1">
      <c r="A158" s="325">
        <f>Budżet_szczegółowy!A158</f>
      </c>
      <c r="B158" s="326">
        <f>IF(Budżet_szczegółowy!B158&lt;&gt;"",Budżet_szczegółowy!B158,"")</f>
      </c>
      <c r="C158" s="327">
        <f>IF(B158="","",IF(Budżet_szczegółowy!C158&gt;0,Budżet_szczegółowy!C158,""))</f>
      </c>
      <c r="D158" s="328">
        <f>IF(Budżet_szczegółowy!$B158="","",IF(Budżet_szczegółowy!D158&gt;0,Budżet_szczegółowy!D158,"NIE"))</f>
      </c>
      <c r="E158" s="328">
        <f>IF(Budżet_szczegółowy!$B158="","",IF(Budżet_szczegółowy!E158&gt;0,Budżet_szczegółowy!E158,"NIE"))</f>
      </c>
      <c r="F158" s="328">
        <f>IF(Budżet_szczegółowy!$B158="","",IF(Budżet_szczegółowy!F158&gt;0,Budżet_szczegółowy!F158,"NIE"))</f>
      </c>
      <c r="G158" s="328">
        <f>IF(Budżet_szczegółowy!$B158="","",IF(Budżet_szczegółowy!G158&gt;0,Budżet_szczegółowy!G158,"NIE"))</f>
      </c>
      <c r="H158" s="328">
        <f>IF(Budżet_szczegółowy!$B158="","",IF(Budżet_szczegółowy!H158&gt;0,Budżet_szczegółowy!H158,"NIE"))</f>
      </c>
      <c r="I158" s="328">
        <f>IF(Budżet_szczegółowy!$B158="","",IF(Budżet_szczegółowy!I158&gt;0,Budżet_szczegółowy!I158,"NIE"))</f>
      </c>
      <c r="J158" s="328">
        <f>IF(Budżet_szczegółowy!$B158="","",IF(Budżet_szczegółowy!J158&gt;0,Budżet_szczegółowy!J158,"NIE"))</f>
      </c>
      <c r="K158" s="328">
        <f>IF(Budżet_szczegółowy!$B158="","",IF(Budżet_szczegółowy!K158&gt;0,Budżet_szczegółowy!K158,"NIE"))</f>
      </c>
      <c r="L158" s="328">
        <f>IF(Budżet_szczegółowy!$B158="","",IF(Budżet_szczegółowy!L158&gt;0,Budżet_szczegółowy!L158,"NIE"))</f>
      </c>
      <c r="M158" s="329">
        <f>Budżet_szczegółowy!P158</f>
        <v>0</v>
      </c>
      <c r="N158" s="330">
        <f>Budżet_szczegółowy!S158</f>
        <v>0</v>
      </c>
      <c r="O158" s="330">
        <f>Budżet_szczegółowy!V158</f>
        <v>0</v>
      </c>
      <c r="P158" s="331">
        <f t="shared" si="12"/>
        <v>0</v>
      </c>
      <c r="Q158" s="333">
        <f t="shared" si="10"/>
        <v>0</v>
      </c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  <c r="AE158" s="126"/>
      <c r="AF158" s="126"/>
      <c r="AG158" s="126"/>
      <c r="AH158" s="126"/>
    </row>
    <row r="159" spans="1:34" s="178" customFormat="1" ht="33.75" customHeight="1">
      <c r="A159" s="325">
        <f>Budżet_szczegółowy!A159</f>
      </c>
      <c r="B159" s="326">
        <f>IF(Budżet_szczegółowy!B159&lt;&gt;"",Budżet_szczegółowy!B159,"")</f>
      </c>
      <c r="C159" s="327">
        <f>IF(B159="","",IF(Budżet_szczegółowy!C159&gt;0,Budżet_szczegółowy!C159,""))</f>
      </c>
      <c r="D159" s="328">
        <f>IF(Budżet_szczegółowy!$B159="","",IF(Budżet_szczegółowy!D159&gt;0,Budżet_szczegółowy!D159,"NIE"))</f>
      </c>
      <c r="E159" s="328">
        <f>IF(Budżet_szczegółowy!$B159="","",IF(Budżet_szczegółowy!E159&gt;0,Budżet_szczegółowy!E159,"NIE"))</f>
      </c>
      <c r="F159" s="328">
        <f>IF(Budżet_szczegółowy!$B159="","",IF(Budżet_szczegółowy!F159&gt;0,Budżet_szczegółowy!F159,"NIE"))</f>
      </c>
      <c r="G159" s="328">
        <f>IF(Budżet_szczegółowy!$B159="","",IF(Budżet_szczegółowy!G159&gt;0,Budżet_szczegółowy!G159,"NIE"))</f>
      </c>
      <c r="H159" s="328">
        <f>IF(Budżet_szczegółowy!$B159="","",IF(Budżet_szczegółowy!H159&gt;0,Budżet_szczegółowy!H159,"NIE"))</f>
      </c>
      <c r="I159" s="328">
        <f>IF(Budżet_szczegółowy!$B159="","",IF(Budżet_szczegółowy!I159&gt;0,Budżet_szczegółowy!I159,"NIE"))</f>
      </c>
      <c r="J159" s="328">
        <f>IF(Budżet_szczegółowy!$B159="","",IF(Budżet_szczegółowy!J159&gt;0,Budżet_szczegółowy!J159,"NIE"))</f>
      </c>
      <c r="K159" s="328">
        <f>IF(Budżet_szczegółowy!$B159="","",IF(Budżet_szczegółowy!K159&gt;0,Budżet_szczegółowy!K159,"NIE"))</f>
      </c>
      <c r="L159" s="328">
        <f>IF(Budżet_szczegółowy!$B159="","",IF(Budżet_szczegółowy!L159&gt;0,Budżet_szczegółowy!L159,"NIE"))</f>
      </c>
      <c r="M159" s="329">
        <f>Budżet_szczegółowy!P159</f>
        <v>0</v>
      </c>
      <c r="N159" s="330">
        <f>Budżet_szczegółowy!S159</f>
        <v>0</v>
      </c>
      <c r="O159" s="330">
        <f>Budżet_szczegółowy!V159</f>
        <v>0</v>
      </c>
      <c r="P159" s="331">
        <f t="shared" si="12"/>
        <v>0</v>
      </c>
      <c r="Q159" s="333">
        <f t="shared" si="10"/>
        <v>0</v>
      </c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126"/>
      <c r="AC159" s="126"/>
      <c r="AD159" s="126"/>
      <c r="AE159" s="126"/>
      <c r="AF159" s="126"/>
      <c r="AG159" s="126"/>
      <c r="AH159" s="126"/>
    </row>
    <row r="160" spans="1:34" s="178" customFormat="1" ht="33.75" customHeight="1">
      <c r="A160" s="325">
        <f>Budżet_szczegółowy!A160</f>
      </c>
      <c r="B160" s="326">
        <f>IF(Budżet_szczegółowy!B160&lt;&gt;"",Budżet_szczegółowy!B160,"")</f>
      </c>
      <c r="C160" s="327">
        <f>IF(B160="","",IF(Budżet_szczegółowy!C160&gt;0,Budżet_szczegółowy!C160,""))</f>
      </c>
      <c r="D160" s="328">
        <f>IF(Budżet_szczegółowy!$B160="","",IF(Budżet_szczegółowy!D160&gt;0,Budżet_szczegółowy!D160,"NIE"))</f>
      </c>
      <c r="E160" s="328">
        <f>IF(Budżet_szczegółowy!$B160="","",IF(Budżet_szczegółowy!E160&gt;0,Budżet_szczegółowy!E160,"NIE"))</f>
      </c>
      <c r="F160" s="328">
        <f>IF(Budżet_szczegółowy!$B160="","",IF(Budżet_szczegółowy!F160&gt;0,Budżet_szczegółowy!F160,"NIE"))</f>
      </c>
      <c r="G160" s="328">
        <f>IF(Budżet_szczegółowy!$B160="","",IF(Budżet_szczegółowy!G160&gt;0,Budżet_szczegółowy!G160,"NIE"))</f>
      </c>
      <c r="H160" s="328">
        <f>IF(Budżet_szczegółowy!$B160="","",IF(Budżet_szczegółowy!H160&gt;0,Budżet_szczegółowy!H160,"NIE"))</f>
      </c>
      <c r="I160" s="328">
        <f>IF(Budżet_szczegółowy!$B160="","",IF(Budżet_szczegółowy!I160&gt;0,Budżet_szczegółowy!I160,"NIE"))</f>
      </c>
      <c r="J160" s="328">
        <f>IF(Budżet_szczegółowy!$B160="","",IF(Budżet_szczegółowy!J160&gt;0,Budżet_szczegółowy!J160,"NIE"))</f>
      </c>
      <c r="K160" s="328">
        <f>IF(Budżet_szczegółowy!$B160="","",IF(Budżet_szczegółowy!K160&gt;0,Budżet_szczegółowy!K160,"NIE"))</f>
      </c>
      <c r="L160" s="328">
        <f>IF(Budżet_szczegółowy!$B160="","",IF(Budżet_szczegółowy!L160&gt;0,Budżet_szczegółowy!L160,"NIE"))</f>
      </c>
      <c r="M160" s="329">
        <f>Budżet_szczegółowy!P160</f>
        <v>0</v>
      </c>
      <c r="N160" s="330">
        <f>Budżet_szczegółowy!S160</f>
        <v>0</v>
      </c>
      <c r="O160" s="330">
        <f>Budżet_szczegółowy!V160</f>
        <v>0</v>
      </c>
      <c r="P160" s="331">
        <f t="shared" si="12"/>
        <v>0</v>
      </c>
      <c r="Q160" s="333">
        <f t="shared" si="10"/>
        <v>0</v>
      </c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26"/>
      <c r="AC160" s="126"/>
      <c r="AD160" s="126"/>
      <c r="AE160" s="126"/>
      <c r="AF160" s="126"/>
      <c r="AG160" s="126"/>
      <c r="AH160" s="126"/>
    </row>
    <row r="161" spans="1:34" s="178" customFormat="1" ht="33.75" customHeight="1">
      <c r="A161" s="325">
        <f>Budżet_szczegółowy!A161</f>
      </c>
      <c r="B161" s="326">
        <f>IF(Budżet_szczegółowy!B161&lt;&gt;"",Budżet_szczegółowy!B161,"")</f>
      </c>
      <c r="C161" s="327">
        <f>IF(B161="","",IF(Budżet_szczegółowy!C161&gt;0,Budżet_szczegółowy!C161,""))</f>
      </c>
      <c r="D161" s="328">
        <f>IF(Budżet_szczegółowy!$B161="","",IF(Budżet_szczegółowy!D161&gt;0,Budżet_szczegółowy!D161,"NIE"))</f>
      </c>
      <c r="E161" s="328">
        <f>IF(Budżet_szczegółowy!$B161="","",IF(Budżet_szczegółowy!E161&gt;0,Budżet_szczegółowy!E161,"NIE"))</f>
      </c>
      <c r="F161" s="328">
        <f>IF(Budżet_szczegółowy!$B161="","",IF(Budżet_szczegółowy!F161&gt;0,Budżet_szczegółowy!F161,"NIE"))</f>
      </c>
      <c r="G161" s="328">
        <f>IF(Budżet_szczegółowy!$B161="","",IF(Budżet_szczegółowy!G161&gt;0,Budżet_szczegółowy!G161,"NIE"))</f>
      </c>
      <c r="H161" s="328">
        <f>IF(Budżet_szczegółowy!$B161="","",IF(Budżet_szczegółowy!H161&gt;0,Budżet_szczegółowy!H161,"NIE"))</f>
      </c>
      <c r="I161" s="328">
        <f>IF(Budżet_szczegółowy!$B161="","",IF(Budżet_szczegółowy!I161&gt;0,Budżet_szczegółowy!I161,"NIE"))</f>
      </c>
      <c r="J161" s="328">
        <f>IF(Budżet_szczegółowy!$B161="","",IF(Budżet_szczegółowy!J161&gt;0,Budżet_szczegółowy!J161,"NIE"))</f>
      </c>
      <c r="K161" s="328">
        <f>IF(Budżet_szczegółowy!$B161="","",IF(Budżet_szczegółowy!K161&gt;0,Budżet_szczegółowy!K161,"NIE"))</f>
      </c>
      <c r="L161" s="328">
        <f>IF(Budżet_szczegółowy!$B161="","",IF(Budżet_szczegółowy!L161&gt;0,Budżet_szczegółowy!L161,"NIE"))</f>
      </c>
      <c r="M161" s="329">
        <f>Budżet_szczegółowy!P161</f>
        <v>0</v>
      </c>
      <c r="N161" s="330">
        <f>Budżet_szczegółowy!S161</f>
        <v>0</v>
      </c>
      <c r="O161" s="330">
        <f>Budżet_szczegółowy!V161</f>
        <v>0</v>
      </c>
      <c r="P161" s="331">
        <f t="shared" si="12"/>
        <v>0</v>
      </c>
      <c r="Q161" s="333">
        <f t="shared" si="10"/>
        <v>0</v>
      </c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  <c r="AC161" s="126"/>
      <c r="AD161" s="126"/>
      <c r="AE161" s="126"/>
      <c r="AF161" s="126"/>
      <c r="AG161" s="126"/>
      <c r="AH161" s="126"/>
    </row>
    <row r="162" spans="1:34" s="178" customFormat="1" ht="33.75" customHeight="1">
      <c r="A162" s="325">
        <f>Budżet_szczegółowy!A162</f>
      </c>
      <c r="B162" s="326">
        <f>IF(Budżet_szczegółowy!B162&lt;&gt;"",Budżet_szczegółowy!B162,"")</f>
      </c>
      <c r="C162" s="327">
        <f>IF(B162="","",IF(Budżet_szczegółowy!C162&gt;0,Budżet_szczegółowy!C162,""))</f>
      </c>
      <c r="D162" s="328">
        <f>IF(Budżet_szczegółowy!$B162="","",IF(Budżet_szczegółowy!D162&gt;0,Budżet_szczegółowy!D162,"NIE"))</f>
      </c>
      <c r="E162" s="328">
        <f>IF(Budżet_szczegółowy!$B162="","",IF(Budżet_szczegółowy!E162&gt;0,Budżet_szczegółowy!E162,"NIE"))</f>
      </c>
      <c r="F162" s="328">
        <f>IF(Budżet_szczegółowy!$B162="","",IF(Budżet_szczegółowy!F162&gt;0,Budżet_szczegółowy!F162,"NIE"))</f>
      </c>
      <c r="G162" s="328">
        <f>IF(Budżet_szczegółowy!$B162="","",IF(Budżet_szczegółowy!G162&gt;0,Budżet_szczegółowy!G162,"NIE"))</f>
      </c>
      <c r="H162" s="328">
        <f>IF(Budżet_szczegółowy!$B162="","",IF(Budżet_szczegółowy!H162&gt;0,Budżet_szczegółowy!H162,"NIE"))</f>
      </c>
      <c r="I162" s="328">
        <f>IF(Budżet_szczegółowy!$B162="","",IF(Budżet_szczegółowy!I162&gt;0,Budżet_szczegółowy!I162,"NIE"))</f>
      </c>
      <c r="J162" s="328">
        <f>IF(Budżet_szczegółowy!$B162="","",IF(Budżet_szczegółowy!J162&gt;0,Budżet_szczegółowy!J162,"NIE"))</f>
      </c>
      <c r="K162" s="328">
        <f>IF(Budżet_szczegółowy!$B162="","",IF(Budżet_szczegółowy!K162&gt;0,Budżet_szczegółowy!K162,"NIE"))</f>
      </c>
      <c r="L162" s="328">
        <f>IF(Budżet_szczegółowy!$B162="","",IF(Budżet_szczegółowy!L162&gt;0,Budżet_szczegółowy!L162,"NIE"))</f>
      </c>
      <c r="M162" s="329">
        <f>Budżet_szczegółowy!P162</f>
        <v>0</v>
      </c>
      <c r="N162" s="330">
        <f>Budżet_szczegółowy!S162</f>
        <v>0</v>
      </c>
      <c r="O162" s="330">
        <f>Budżet_szczegółowy!V162</f>
        <v>0</v>
      </c>
      <c r="P162" s="331">
        <f t="shared" si="12"/>
        <v>0</v>
      </c>
      <c r="Q162" s="333">
        <f t="shared" si="10"/>
        <v>0</v>
      </c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  <c r="AC162" s="126"/>
      <c r="AD162" s="126"/>
      <c r="AE162" s="126"/>
      <c r="AF162" s="126"/>
      <c r="AG162" s="126"/>
      <c r="AH162" s="126"/>
    </row>
    <row r="163" spans="1:34" s="178" customFormat="1" ht="33.75" customHeight="1">
      <c r="A163" s="325">
        <f>Budżet_szczegółowy!A163</f>
      </c>
      <c r="B163" s="326">
        <f>IF(Budżet_szczegółowy!B163&lt;&gt;"",Budżet_szczegółowy!B163,"")</f>
      </c>
      <c r="C163" s="327">
        <f>IF(B163="","",IF(Budżet_szczegółowy!C163&gt;0,Budżet_szczegółowy!C163,""))</f>
      </c>
      <c r="D163" s="328">
        <f>IF(Budżet_szczegółowy!$B163="","",IF(Budżet_szczegółowy!D163&gt;0,Budżet_szczegółowy!D163,"NIE"))</f>
      </c>
      <c r="E163" s="328">
        <f>IF(Budżet_szczegółowy!$B163="","",IF(Budżet_szczegółowy!E163&gt;0,Budżet_szczegółowy!E163,"NIE"))</f>
      </c>
      <c r="F163" s="328">
        <f>IF(Budżet_szczegółowy!$B163="","",IF(Budżet_szczegółowy!F163&gt;0,Budżet_szczegółowy!F163,"NIE"))</f>
      </c>
      <c r="G163" s="328">
        <f>IF(Budżet_szczegółowy!$B163="","",IF(Budżet_szczegółowy!G163&gt;0,Budżet_szczegółowy!G163,"NIE"))</f>
      </c>
      <c r="H163" s="328">
        <f>IF(Budżet_szczegółowy!$B163="","",IF(Budżet_szczegółowy!H163&gt;0,Budżet_szczegółowy!H163,"NIE"))</f>
      </c>
      <c r="I163" s="328">
        <f>IF(Budżet_szczegółowy!$B163="","",IF(Budżet_szczegółowy!I163&gt;0,Budżet_szczegółowy!I163,"NIE"))</f>
      </c>
      <c r="J163" s="328">
        <f>IF(Budżet_szczegółowy!$B163="","",IF(Budżet_szczegółowy!J163&gt;0,Budżet_szczegółowy!J163,"NIE"))</f>
      </c>
      <c r="K163" s="328">
        <f>IF(Budżet_szczegółowy!$B163="","",IF(Budżet_szczegółowy!K163&gt;0,Budżet_szczegółowy!K163,"NIE"))</f>
      </c>
      <c r="L163" s="328">
        <f>IF(Budżet_szczegółowy!$B163="","",IF(Budżet_szczegółowy!L163&gt;0,Budżet_szczegółowy!L163,"NIE"))</f>
      </c>
      <c r="M163" s="329">
        <f>Budżet_szczegółowy!P163</f>
        <v>0</v>
      </c>
      <c r="N163" s="330">
        <f>Budżet_szczegółowy!S163</f>
        <v>0</v>
      </c>
      <c r="O163" s="330">
        <f>Budżet_szczegółowy!V163</f>
        <v>0</v>
      </c>
      <c r="P163" s="331">
        <f t="shared" si="12"/>
        <v>0</v>
      </c>
      <c r="Q163" s="333">
        <f t="shared" si="10"/>
        <v>0</v>
      </c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26"/>
      <c r="AC163" s="126"/>
      <c r="AD163" s="126"/>
      <c r="AE163" s="126"/>
      <c r="AF163" s="126"/>
      <c r="AG163" s="126"/>
      <c r="AH163" s="126"/>
    </row>
    <row r="164" spans="1:34" s="178" customFormat="1" ht="33.75" customHeight="1">
      <c r="A164" s="325">
        <f>Budżet_szczegółowy!A164</f>
      </c>
      <c r="B164" s="326">
        <f>IF(Budżet_szczegółowy!B164&lt;&gt;"",Budżet_szczegółowy!B164,"")</f>
      </c>
      <c r="C164" s="327">
        <f>IF(B164="","",IF(Budżet_szczegółowy!C164&gt;0,Budżet_szczegółowy!C164,""))</f>
      </c>
      <c r="D164" s="328">
        <f>IF(Budżet_szczegółowy!$B164="","",IF(Budżet_szczegółowy!D164&gt;0,Budżet_szczegółowy!D164,"NIE"))</f>
      </c>
      <c r="E164" s="328">
        <f>IF(Budżet_szczegółowy!$B164="","",IF(Budżet_szczegółowy!E164&gt;0,Budżet_szczegółowy!E164,"NIE"))</f>
      </c>
      <c r="F164" s="328">
        <f>IF(Budżet_szczegółowy!$B164="","",IF(Budżet_szczegółowy!F164&gt;0,Budżet_szczegółowy!F164,"NIE"))</f>
      </c>
      <c r="G164" s="328">
        <f>IF(Budżet_szczegółowy!$B164="","",IF(Budżet_szczegółowy!G164&gt;0,Budżet_szczegółowy!G164,"NIE"))</f>
      </c>
      <c r="H164" s="328">
        <f>IF(Budżet_szczegółowy!$B164="","",IF(Budżet_szczegółowy!H164&gt;0,Budżet_szczegółowy!H164,"NIE"))</f>
      </c>
      <c r="I164" s="328">
        <f>IF(Budżet_szczegółowy!$B164="","",IF(Budżet_szczegółowy!I164&gt;0,Budżet_szczegółowy!I164,"NIE"))</f>
      </c>
      <c r="J164" s="328">
        <f>IF(Budżet_szczegółowy!$B164="","",IF(Budżet_szczegółowy!J164&gt;0,Budżet_szczegółowy!J164,"NIE"))</f>
      </c>
      <c r="K164" s="328">
        <f>IF(Budżet_szczegółowy!$B164="","",IF(Budżet_szczegółowy!K164&gt;0,Budżet_szczegółowy!K164,"NIE"))</f>
      </c>
      <c r="L164" s="328">
        <f>IF(Budżet_szczegółowy!$B164="","",IF(Budżet_szczegółowy!L164&gt;0,Budżet_szczegółowy!L164,"NIE"))</f>
      </c>
      <c r="M164" s="329">
        <f>Budżet_szczegółowy!P164</f>
        <v>0</v>
      </c>
      <c r="N164" s="330">
        <f>Budżet_szczegółowy!S164</f>
        <v>0</v>
      </c>
      <c r="O164" s="330">
        <f>Budżet_szczegółowy!V164</f>
        <v>0</v>
      </c>
      <c r="P164" s="331">
        <f t="shared" si="12"/>
        <v>0</v>
      </c>
      <c r="Q164" s="333">
        <f t="shared" si="10"/>
        <v>0</v>
      </c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126"/>
      <c r="AD164" s="126"/>
      <c r="AE164" s="126"/>
      <c r="AF164" s="126"/>
      <c r="AG164" s="126"/>
      <c r="AH164" s="126"/>
    </row>
    <row r="165" spans="1:34" s="178" customFormat="1" ht="33.75" customHeight="1">
      <c r="A165" s="325">
        <f>Budżet_szczegółowy!A165</f>
      </c>
      <c r="B165" s="326">
        <f>IF(Budżet_szczegółowy!B165&lt;&gt;"",Budżet_szczegółowy!B165,"")</f>
      </c>
      <c r="C165" s="327">
        <f>IF(B165="","",IF(Budżet_szczegółowy!C165&gt;0,Budżet_szczegółowy!C165,""))</f>
      </c>
      <c r="D165" s="328">
        <f>IF(Budżet_szczegółowy!$B165="","",IF(Budżet_szczegółowy!D165&gt;0,Budżet_szczegółowy!D165,"NIE"))</f>
      </c>
      <c r="E165" s="328">
        <f>IF(Budżet_szczegółowy!$B165="","",IF(Budżet_szczegółowy!E165&gt;0,Budżet_szczegółowy!E165,"NIE"))</f>
      </c>
      <c r="F165" s="328">
        <f>IF(Budżet_szczegółowy!$B165="","",IF(Budżet_szczegółowy!F165&gt;0,Budżet_szczegółowy!F165,"NIE"))</f>
      </c>
      <c r="G165" s="328">
        <f>IF(Budżet_szczegółowy!$B165="","",IF(Budżet_szczegółowy!G165&gt;0,Budżet_szczegółowy!G165,"NIE"))</f>
      </c>
      <c r="H165" s="328">
        <f>IF(Budżet_szczegółowy!$B165="","",IF(Budżet_szczegółowy!H165&gt;0,Budżet_szczegółowy!H165,"NIE"))</f>
      </c>
      <c r="I165" s="328">
        <f>IF(Budżet_szczegółowy!$B165="","",IF(Budżet_szczegółowy!I165&gt;0,Budżet_szczegółowy!I165,"NIE"))</f>
      </c>
      <c r="J165" s="328">
        <f>IF(Budżet_szczegółowy!$B165="","",IF(Budżet_szczegółowy!J165&gt;0,Budżet_szczegółowy!J165,"NIE"))</f>
      </c>
      <c r="K165" s="328">
        <f>IF(Budżet_szczegółowy!$B165="","",IF(Budżet_szczegółowy!K165&gt;0,Budżet_szczegółowy!K165,"NIE"))</f>
      </c>
      <c r="L165" s="328">
        <f>IF(Budżet_szczegółowy!$B165="","",IF(Budżet_szczegółowy!L165&gt;0,Budżet_szczegółowy!L165,"NIE"))</f>
      </c>
      <c r="M165" s="329">
        <f>Budżet_szczegółowy!P165</f>
        <v>0</v>
      </c>
      <c r="N165" s="330">
        <f>Budżet_szczegółowy!S165</f>
        <v>0</v>
      </c>
      <c r="O165" s="330">
        <f>Budżet_szczegółowy!V165</f>
        <v>0</v>
      </c>
      <c r="P165" s="331">
        <f t="shared" si="12"/>
        <v>0</v>
      </c>
      <c r="Q165" s="333">
        <f>P165</f>
        <v>0</v>
      </c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</row>
    <row r="166" spans="1:34" s="178" customFormat="1" ht="33.75" customHeight="1" thickBot="1">
      <c r="A166" s="348">
        <f>Budżet_szczegółowy!A166</f>
      </c>
      <c r="B166" s="326">
        <f>IF(Budżet_szczegółowy!B166&lt;&gt;"",Budżet_szczegółowy!B166,"")</f>
      </c>
      <c r="C166" s="344">
        <f>IF(B166="","",IF(Budżet_szczegółowy!C166&gt;0,Budżet_szczegółowy!C166,""))</f>
      </c>
      <c r="D166" s="345">
        <f>IF(Budżet_szczegółowy!$B166="","",IF(Budżet_szczegółowy!D166&gt;0,Budżet_szczegółowy!D166,"NIE"))</f>
      </c>
      <c r="E166" s="345">
        <f>IF(Budżet_szczegółowy!$B166="","",IF(Budżet_szczegółowy!E166&gt;0,Budżet_szczegółowy!E166,"NIE"))</f>
      </c>
      <c r="F166" s="345">
        <f>IF(Budżet_szczegółowy!$B166="","",IF(Budżet_szczegółowy!F166&gt;0,Budżet_szczegółowy!F166,"NIE"))</f>
      </c>
      <c r="G166" s="345">
        <f>IF(Budżet_szczegółowy!$B166="","",IF(Budżet_szczegółowy!G166&gt;0,Budżet_szczegółowy!G166,"NIE"))</f>
      </c>
      <c r="H166" s="345">
        <f>IF(Budżet_szczegółowy!$B166="","",IF(Budżet_szczegółowy!H166&gt;0,Budżet_szczegółowy!H166,"NIE"))</f>
      </c>
      <c r="I166" s="345">
        <f>IF(Budżet_szczegółowy!$B166="","",IF(Budżet_szczegółowy!I166&gt;0,Budżet_szczegółowy!I166,"NIE"))</f>
      </c>
      <c r="J166" s="345">
        <f>IF(Budżet_szczegółowy!$B166="","",IF(Budżet_szczegółowy!J166&gt;0,Budżet_szczegółowy!J166,"NIE"))</f>
      </c>
      <c r="K166" s="345">
        <f>IF(Budżet_szczegółowy!$B166="","",IF(Budżet_szczegółowy!K166&gt;0,Budżet_szczegółowy!K166,"NIE"))</f>
      </c>
      <c r="L166" s="349">
        <f>IF(Budżet_szczegółowy!$B166="","",IF(Budżet_szczegółowy!L166&gt;0,Budżet_szczegółowy!L166,"NIE"))</f>
      </c>
      <c r="M166" s="329">
        <f>Budżet_szczegółowy!P166</f>
        <v>0</v>
      </c>
      <c r="N166" s="330">
        <f>Budżet_szczegółowy!S166</f>
        <v>0</v>
      </c>
      <c r="O166" s="330">
        <f>Budżet_szczegółowy!V166</f>
        <v>0</v>
      </c>
      <c r="P166" s="331">
        <f t="shared" si="12"/>
        <v>0</v>
      </c>
      <c r="Q166" s="333">
        <f>P166</f>
        <v>0</v>
      </c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26"/>
      <c r="AG166" s="126"/>
      <c r="AH166" s="126"/>
    </row>
    <row r="167" spans="1:17" ht="13.5" thickBot="1">
      <c r="A167" s="302"/>
      <c r="B167" s="896" t="s">
        <v>308</v>
      </c>
      <c r="C167" s="897"/>
      <c r="D167" s="897"/>
      <c r="E167" s="897"/>
      <c r="F167" s="897"/>
      <c r="G167" s="897"/>
      <c r="H167" s="897"/>
      <c r="I167" s="897"/>
      <c r="J167" s="897"/>
      <c r="K167" s="897"/>
      <c r="L167" s="897"/>
      <c r="M167" s="350">
        <f>Budżet_ogółem!H16</f>
        <v>0</v>
      </c>
      <c r="N167" s="351">
        <f>Budżet_ogółem!I16</f>
        <v>0</v>
      </c>
      <c r="O167" s="351">
        <f>Budżet_ogółem!J16</f>
        <v>0</v>
      </c>
      <c r="P167" s="324">
        <f>SUM(M167:O167)</f>
        <v>0</v>
      </c>
      <c r="Q167" s="352">
        <f>P167</f>
        <v>0</v>
      </c>
    </row>
    <row r="168" spans="1:17" ht="12.75">
      <c r="A168" s="302"/>
      <c r="B168" s="839" t="s">
        <v>309</v>
      </c>
      <c r="C168" s="898"/>
      <c r="D168" s="898"/>
      <c r="E168" s="898"/>
      <c r="F168" s="898"/>
      <c r="G168" s="898"/>
      <c r="H168" s="898"/>
      <c r="I168" s="898"/>
      <c r="J168" s="898"/>
      <c r="K168" s="898"/>
      <c r="L168" s="898"/>
      <c r="M168" s="353">
        <f>Budżet_szczegółowy!N168</f>
        <v>0</v>
      </c>
      <c r="N168" s="354">
        <f>Budżet_szczegółowy!Q168</f>
        <v>0</v>
      </c>
      <c r="O168" s="354">
        <f>Budżet_szczegółowy!T168</f>
        <v>0</v>
      </c>
      <c r="P168" s="353">
        <f>Budżet_ogółem!K17</f>
        <v>0</v>
      </c>
      <c r="Q168" s="355"/>
    </row>
    <row r="169" spans="1:17" ht="12.75">
      <c r="A169" s="302"/>
      <c r="B169" s="839" t="s">
        <v>310</v>
      </c>
      <c r="C169" s="898"/>
      <c r="D169" s="898"/>
      <c r="E169" s="898"/>
      <c r="F169" s="898"/>
      <c r="G169" s="898"/>
      <c r="H169" s="898"/>
      <c r="I169" s="898"/>
      <c r="J169" s="898"/>
      <c r="K169" s="898"/>
      <c r="L169" s="898"/>
      <c r="M169" s="356">
        <f>Budżet_szczegółowy!N169</f>
        <v>0</v>
      </c>
      <c r="N169" s="357">
        <f>Budżet_szczegółowy!Q169</f>
        <v>0</v>
      </c>
      <c r="O169" s="357">
        <f>Budżet_szczegółowy!T169</f>
        <v>0</v>
      </c>
      <c r="P169" s="356">
        <f>SUM(P170:P171)+Budżet_ogółem!K34</f>
        <v>0</v>
      </c>
      <c r="Q169" s="357"/>
    </row>
    <row r="170" spans="1:17" ht="12.75">
      <c r="A170" s="302"/>
      <c r="B170" s="839" t="s">
        <v>11</v>
      </c>
      <c r="C170" s="898"/>
      <c r="D170" s="898"/>
      <c r="E170" s="898"/>
      <c r="F170" s="898"/>
      <c r="G170" s="898"/>
      <c r="H170" s="898"/>
      <c r="I170" s="898"/>
      <c r="J170" s="898"/>
      <c r="K170" s="898"/>
      <c r="L170" s="898"/>
      <c r="M170" s="356">
        <f>Budżet_szczegółowy!N170</f>
        <v>0</v>
      </c>
      <c r="N170" s="356">
        <f>Budżet_szczegółowy!Q170</f>
        <v>0</v>
      </c>
      <c r="O170" s="356">
        <f>Budżet_szczegółowy!T170</f>
        <v>0</v>
      </c>
      <c r="P170" s="356">
        <f>SUM(Budżet_ogółem!H35:J35)</f>
        <v>0</v>
      </c>
      <c r="Q170" s="355"/>
    </row>
    <row r="171" spans="1:17" ht="29.25" customHeight="1">
      <c r="A171" s="302"/>
      <c r="B171" s="839" t="s">
        <v>311</v>
      </c>
      <c r="C171" s="898"/>
      <c r="D171" s="898"/>
      <c r="E171" s="898"/>
      <c r="F171" s="898"/>
      <c r="G171" s="898"/>
      <c r="H171" s="898"/>
      <c r="I171" s="898"/>
      <c r="J171" s="898"/>
      <c r="K171" s="898"/>
      <c r="L171" s="898"/>
      <c r="M171" s="356">
        <f>Budżet_szczegółowy!N171</f>
        <v>0</v>
      </c>
      <c r="N171" s="357">
        <f>Budżet_szczegółowy!Q171</f>
        <v>0</v>
      </c>
      <c r="O171" s="357">
        <f>Budżet_szczegółowy!T171</f>
        <v>0</v>
      </c>
      <c r="P171" s="356">
        <f>SUM(Budżet_ogółem!H36:J36)</f>
        <v>0</v>
      </c>
      <c r="Q171" s="355"/>
    </row>
    <row r="172" spans="1:17" ht="12.75">
      <c r="A172" s="302"/>
      <c r="B172" s="839" t="s">
        <v>312</v>
      </c>
      <c r="C172" s="898"/>
      <c r="D172" s="898"/>
      <c r="E172" s="898"/>
      <c r="F172" s="898"/>
      <c r="G172" s="898"/>
      <c r="H172" s="898"/>
      <c r="I172" s="898"/>
      <c r="J172" s="898"/>
      <c r="K172" s="898"/>
      <c r="L172" s="898"/>
      <c r="M172" s="356">
        <f>Budżet_szczegółowy!N172</f>
        <v>0</v>
      </c>
      <c r="N172" s="357">
        <f>Budżet_szczegółowy!Q172</f>
        <v>0</v>
      </c>
      <c r="O172" s="357">
        <f>Budżet_szczegółowy!T172</f>
        <v>0</v>
      </c>
      <c r="P172" s="356">
        <f>SUM(Budżet_ogółem!H37:J37)</f>
        <v>0</v>
      </c>
      <c r="Q172" s="355"/>
    </row>
    <row r="173" spans="1:17" ht="12.75">
      <c r="A173" s="302"/>
      <c r="B173" s="839" t="s">
        <v>313</v>
      </c>
      <c r="C173" s="898"/>
      <c r="D173" s="898"/>
      <c r="E173" s="898"/>
      <c r="F173" s="898"/>
      <c r="G173" s="898"/>
      <c r="H173" s="898"/>
      <c r="I173" s="898"/>
      <c r="J173" s="898"/>
      <c r="K173" s="898"/>
      <c r="L173" s="898"/>
      <c r="M173" s="356">
        <f>Budżet_szczegółowy!N173</f>
        <v>0</v>
      </c>
      <c r="N173" s="357">
        <f>Budżet_szczegółowy!Q173</f>
        <v>0</v>
      </c>
      <c r="O173" s="357">
        <f>Budżet_szczegółowy!T173</f>
        <v>0</v>
      </c>
      <c r="P173" s="356">
        <f>P5-P174-P175</f>
        <v>0</v>
      </c>
      <c r="Q173" s="355"/>
    </row>
    <row r="174" spans="1:17" ht="12.75">
      <c r="A174" s="302"/>
      <c r="B174" s="839" t="s">
        <v>314</v>
      </c>
      <c r="C174" s="898"/>
      <c r="D174" s="898"/>
      <c r="E174" s="898"/>
      <c r="F174" s="898"/>
      <c r="G174" s="898"/>
      <c r="H174" s="898"/>
      <c r="I174" s="898"/>
      <c r="J174" s="898"/>
      <c r="K174" s="898"/>
      <c r="L174" s="898"/>
      <c r="M174" s="356">
        <f>Budżet_szczegółowy!N174</f>
        <v>0</v>
      </c>
      <c r="N174" s="357">
        <f>Budżet_szczegółowy!Q174</f>
        <v>0</v>
      </c>
      <c r="O174" s="357">
        <f>Budżet_szczegółowy!T174</f>
        <v>0</v>
      </c>
      <c r="P174" s="356">
        <f>SUM(M174:O174)</f>
        <v>0</v>
      </c>
      <c r="Q174" s="355"/>
    </row>
    <row r="175" spans="1:17" ht="13.5" thickBot="1">
      <c r="A175" s="303"/>
      <c r="B175" s="833" t="s">
        <v>315</v>
      </c>
      <c r="C175" s="899"/>
      <c r="D175" s="899"/>
      <c r="E175" s="899"/>
      <c r="F175" s="899"/>
      <c r="G175" s="899"/>
      <c r="H175" s="899"/>
      <c r="I175" s="899"/>
      <c r="J175" s="899"/>
      <c r="K175" s="899"/>
      <c r="L175" s="899"/>
      <c r="M175" s="358">
        <f>Budżet_szczegółowy!N175</f>
        <v>0</v>
      </c>
      <c r="N175" s="359">
        <f>Budżet_szczegółowy!Q175</f>
        <v>0</v>
      </c>
      <c r="O175" s="359">
        <f>Budżet_szczegółowy!T175</f>
        <v>0</v>
      </c>
      <c r="P175" s="358">
        <f>SUM(M175:O175)</f>
        <v>0</v>
      </c>
      <c r="Q175" s="360"/>
    </row>
    <row r="176" spans="1:17" ht="12.75">
      <c r="A176" s="361"/>
      <c r="B176" s="362"/>
      <c r="C176" s="363"/>
      <c r="D176" s="361"/>
      <c r="E176" s="361"/>
      <c r="F176" s="361"/>
      <c r="G176" s="361"/>
      <c r="H176" s="361"/>
      <c r="I176" s="361"/>
      <c r="J176" s="361"/>
      <c r="K176" s="361"/>
      <c r="L176" s="361"/>
      <c r="M176" s="364"/>
      <c r="N176" s="364"/>
      <c r="O176" s="364"/>
      <c r="P176" s="364"/>
      <c r="Q176" s="365"/>
    </row>
    <row r="177" spans="1:17" ht="12.75">
      <c r="A177" s="361"/>
      <c r="B177" s="362"/>
      <c r="C177" s="361"/>
      <c r="D177" s="361"/>
      <c r="E177" s="361"/>
      <c r="F177" s="361"/>
      <c r="G177" s="361"/>
      <c r="H177" s="361"/>
      <c r="I177" s="361"/>
      <c r="J177" s="361"/>
      <c r="K177" s="361"/>
      <c r="L177" s="361"/>
      <c r="M177" s="364"/>
      <c r="N177" s="364"/>
      <c r="O177" s="364"/>
      <c r="P177" s="364"/>
      <c r="Q177" s="365"/>
    </row>
    <row r="178" spans="1:17" ht="12.75">
      <c r="A178" s="361"/>
      <c r="B178" s="366"/>
      <c r="C178" s="363"/>
      <c r="D178" s="363"/>
      <c r="E178" s="363"/>
      <c r="F178" s="363"/>
      <c r="G178" s="363"/>
      <c r="H178" s="363"/>
      <c r="I178" s="363"/>
      <c r="J178" s="363"/>
      <c r="K178" s="363"/>
      <c r="L178" s="363"/>
      <c r="M178" s="367"/>
      <c r="N178" s="364"/>
      <c r="O178" s="364"/>
      <c r="P178" s="364"/>
      <c r="Q178" s="364"/>
    </row>
    <row r="179" spans="1:19" ht="12.75">
      <c r="A179" s="361"/>
      <c r="B179" s="900" t="s">
        <v>316</v>
      </c>
      <c r="C179" s="900"/>
      <c r="D179" s="900"/>
      <c r="E179" s="900"/>
      <c r="F179" s="900"/>
      <c r="G179" s="900"/>
      <c r="H179" s="900"/>
      <c r="I179" s="900"/>
      <c r="J179" s="901"/>
      <c r="K179" s="901"/>
      <c r="L179" s="901"/>
      <c r="M179" s="368" t="s">
        <v>317</v>
      </c>
      <c r="N179" s="369"/>
      <c r="O179" s="369"/>
      <c r="P179" s="369"/>
      <c r="Q179" s="369"/>
      <c r="R179" s="204"/>
      <c r="S179" s="204"/>
    </row>
    <row r="180" spans="1:19" ht="12.75">
      <c r="A180" s="361"/>
      <c r="B180" s="902"/>
      <c r="C180" s="902"/>
      <c r="D180" s="902"/>
      <c r="E180" s="902"/>
      <c r="F180" s="902"/>
      <c r="G180" s="902"/>
      <c r="H180" s="902"/>
      <c r="I180" s="902"/>
      <c r="J180" s="902"/>
      <c r="K180" s="902"/>
      <c r="L180" s="902"/>
      <c r="M180" s="902"/>
      <c r="N180" s="369"/>
      <c r="O180" s="369"/>
      <c r="P180" s="369"/>
      <c r="Q180" s="369"/>
      <c r="R180" s="204"/>
      <c r="S180" s="204"/>
    </row>
    <row r="181" spans="1:19" ht="12.75">
      <c r="A181" s="361"/>
      <c r="B181" s="903" t="s">
        <v>414</v>
      </c>
      <c r="C181" s="903"/>
      <c r="D181" s="903"/>
      <c r="E181" s="903"/>
      <c r="F181" s="903"/>
      <c r="G181" s="903"/>
      <c r="H181" s="903"/>
      <c r="I181" s="903"/>
      <c r="J181" s="901"/>
      <c r="K181" s="901"/>
      <c r="L181" s="901"/>
      <c r="M181" s="368" t="s">
        <v>317</v>
      </c>
      <c r="N181" s="369"/>
      <c r="O181" s="369"/>
      <c r="P181" s="369"/>
      <c r="Q181" s="369"/>
      <c r="R181" s="204"/>
      <c r="S181" s="204"/>
    </row>
    <row r="182" spans="1:19" ht="12.75">
      <c r="A182" s="361"/>
      <c r="B182" s="903" t="s">
        <v>414</v>
      </c>
      <c r="C182" s="903"/>
      <c r="D182" s="903"/>
      <c r="E182" s="903"/>
      <c r="F182" s="903"/>
      <c r="G182" s="903"/>
      <c r="H182" s="903"/>
      <c r="I182" s="903"/>
      <c r="J182" s="901"/>
      <c r="K182" s="901"/>
      <c r="L182" s="901"/>
      <c r="M182" s="368" t="s">
        <v>317</v>
      </c>
      <c r="N182" s="369"/>
      <c r="O182" s="370" t="s">
        <v>46</v>
      </c>
      <c r="P182" s="370">
        <f>Wnioskodawca!$G$58</f>
        <v>0</v>
      </c>
      <c r="Q182" s="369"/>
      <c r="R182" s="204"/>
      <c r="S182" s="204"/>
    </row>
    <row r="183" spans="1:17" ht="13.5" thickBot="1">
      <c r="A183" s="361"/>
      <c r="B183" s="366"/>
      <c r="C183" s="363"/>
      <c r="D183" s="363"/>
      <c r="E183" s="363"/>
      <c r="F183" s="363"/>
      <c r="G183" s="363"/>
      <c r="H183" s="363"/>
      <c r="I183" s="363"/>
      <c r="J183" s="363"/>
      <c r="K183" s="363"/>
      <c r="L183" s="363"/>
      <c r="M183" s="367"/>
      <c r="N183" s="364"/>
      <c r="O183" s="364"/>
      <c r="P183" s="364"/>
      <c r="Q183" s="364"/>
    </row>
    <row r="184" spans="1:17" ht="13.5" thickBot="1">
      <c r="A184" s="371" t="s">
        <v>318</v>
      </c>
      <c r="B184" s="907" t="s">
        <v>319</v>
      </c>
      <c r="C184" s="908"/>
      <c r="D184" s="908"/>
      <c r="E184" s="908"/>
      <c r="F184" s="908"/>
      <c r="G184" s="908"/>
      <c r="H184" s="908"/>
      <c r="I184" s="908"/>
      <c r="J184" s="908"/>
      <c r="K184" s="908"/>
      <c r="L184" s="908"/>
      <c r="M184" s="909"/>
      <c r="N184" s="909"/>
      <c r="O184" s="909"/>
      <c r="P184" s="909"/>
      <c r="Q184" s="910"/>
    </row>
    <row r="185" spans="1:17" ht="12.75">
      <c r="A185" s="372" t="s">
        <v>223</v>
      </c>
      <c r="B185" s="911" t="s">
        <v>320</v>
      </c>
      <c r="C185" s="912"/>
      <c r="D185" s="912"/>
      <c r="E185" s="912"/>
      <c r="F185" s="912"/>
      <c r="G185" s="912"/>
      <c r="H185" s="912"/>
      <c r="I185" s="912"/>
      <c r="J185" s="912"/>
      <c r="K185" s="912"/>
      <c r="L185" s="912"/>
      <c r="M185" s="913"/>
      <c r="N185" s="913"/>
      <c r="O185" s="913"/>
      <c r="P185" s="913"/>
      <c r="Q185" s="914"/>
    </row>
    <row r="186" spans="1:17" ht="12.75">
      <c r="A186" s="904"/>
      <c r="B186" s="905"/>
      <c r="C186" s="905"/>
      <c r="D186" s="905"/>
      <c r="E186" s="905"/>
      <c r="F186" s="905"/>
      <c r="G186" s="905"/>
      <c r="H186" s="905"/>
      <c r="I186" s="905"/>
      <c r="J186" s="905"/>
      <c r="K186" s="905"/>
      <c r="L186" s="905"/>
      <c r="M186" s="905"/>
      <c r="N186" s="905"/>
      <c r="O186" s="905"/>
      <c r="P186" s="905"/>
      <c r="Q186" s="746"/>
    </row>
    <row r="187" spans="1:17" ht="14.25" customHeight="1">
      <c r="A187" s="906"/>
      <c r="B187" s="740"/>
      <c r="C187" s="740"/>
      <c r="D187" s="740"/>
      <c r="E187" s="740"/>
      <c r="F187" s="740"/>
      <c r="G187" s="740"/>
      <c r="H187" s="740"/>
      <c r="I187" s="740"/>
      <c r="J187" s="740"/>
      <c r="K187" s="740"/>
      <c r="L187" s="740"/>
      <c r="M187" s="740"/>
      <c r="N187" s="740"/>
      <c r="O187" s="740"/>
      <c r="P187" s="740"/>
      <c r="Q187" s="701"/>
    </row>
    <row r="188" spans="1:17" ht="12.75">
      <c r="A188" s="906"/>
      <c r="B188" s="740"/>
      <c r="C188" s="740"/>
      <c r="D188" s="740"/>
      <c r="E188" s="740"/>
      <c r="F188" s="740"/>
      <c r="G188" s="740"/>
      <c r="H188" s="740"/>
      <c r="I188" s="740"/>
      <c r="J188" s="740"/>
      <c r="K188" s="740"/>
      <c r="L188" s="740"/>
      <c r="M188" s="740"/>
      <c r="N188" s="740"/>
      <c r="O188" s="740"/>
      <c r="P188" s="740"/>
      <c r="Q188" s="701"/>
    </row>
    <row r="189" spans="1:17" ht="12.75">
      <c r="A189" s="906"/>
      <c r="B189" s="740"/>
      <c r="C189" s="740"/>
      <c r="D189" s="740"/>
      <c r="E189" s="740"/>
      <c r="F189" s="740"/>
      <c r="G189" s="740"/>
      <c r="H189" s="740"/>
      <c r="I189" s="740"/>
      <c r="J189" s="740"/>
      <c r="K189" s="740"/>
      <c r="L189" s="740"/>
      <c r="M189" s="740"/>
      <c r="N189" s="740"/>
      <c r="O189" s="740"/>
      <c r="P189" s="740"/>
      <c r="Q189" s="701"/>
    </row>
    <row r="190" spans="1:17" ht="12.75">
      <c r="A190" s="915"/>
      <c r="B190" s="741"/>
      <c r="C190" s="741"/>
      <c r="D190" s="741"/>
      <c r="E190" s="741"/>
      <c r="F190" s="741"/>
      <c r="G190" s="741"/>
      <c r="H190" s="741"/>
      <c r="I190" s="741"/>
      <c r="J190" s="741"/>
      <c r="K190" s="741"/>
      <c r="L190" s="741"/>
      <c r="M190" s="741"/>
      <c r="N190" s="741"/>
      <c r="O190" s="741"/>
      <c r="P190" s="741"/>
      <c r="Q190" s="703"/>
    </row>
    <row r="191" spans="1:17" ht="12.75">
      <c r="A191" s="373" t="s">
        <v>225</v>
      </c>
      <c r="B191" s="920" t="s">
        <v>321</v>
      </c>
      <c r="C191" s="921"/>
      <c r="D191" s="921"/>
      <c r="E191" s="921"/>
      <c r="F191" s="921"/>
      <c r="G191" s="921"/>
      <c r="H191" s="921"/>
      <c r="I191" s="921"/>
      <c r="J191" s="921"/>
      <c r="K191" s="921"/>
      <c r="L191" s="921"/>
      <c r="M191" s="922"/>
      <c r="N191" s="922"/>
      <c r="O191" s="922"/>
      <c r="P191" s="922"/>
      <c r="Q191" s="923"/>
    </row>
    <row r="192" spans="1:17" ht="12.75">
      <c r="A192" s="904"/>
      <c r="B192" s="905"/>
      <c r="C192" s="905"/>
      <c r="D192" s="905"/>
      <c r="E192" s="905"/>
      <c r="F192" s="905"/>
      <c r="G192" s="905"/>
      <c r="H192" s="905"/>
      <c r="I192" s="905"/>
      <c r="J192" s="905"/>
      <c r="K192" s="905"/>
      <c r="L192" s="905"/>
      <c r="M192" s="905"/>
      <c r="N192" s="905"/>
      <c r="O192" s="905"/>
      <c r="P192" s="905"/>
      <c r="Q192" s="746"/>
    </row>
    <row r="193" spans="1:17" ht="12.75">
      <c r="A193" s="906"/>
      <c r="B193" s="740"/>
      <c r="C193" s="740"/>
      <c r="D193" s="740"/>
      <c r="E193" s="740"/>
      <c r="F193" s="740"/>
      <c r="G193" s="740"/>
      <c r="H193" s="740"/>
      <c r="I193" s="740"/>
      <c r="J193" s="740"/>
      <c r="K193" s="740"/>
      <c r="L193" s="740"/>
      <c r="M193" s="740"/>
      <c r="N193" s="740"/>
      <c r="O193" s="740"/>
      <c r="P193" s="740"/>
      <c r="Q193" s="701"/>
    </row>
    <row r="194" spans="1:17" ht="12.75">
      <c r="A194" s="906"/>
      <c r="B194" s="740"/>
      <c r="C194" s="740"/>
      <c r="D194" s="740"/>
      <c r="E194" s="740"/>
      <c r="F194" s="740"/>
      <c r="G194" s="740"/>
      <c r="H194" s="740"/>
      <c r="I194" s="740"/>
      <c r="J194" s="740"/>
      <c r="K194" s="740"/>
      <c r="L194" s="740"/>
      <c r="M194" s="740"/>
      <c r="N194" s="740"/>
      <c r="O194" s="740"/>
      <c r="P194" s="740"/>
      <c r="Q194" s="701"/>
    </row>
    <row r="195" spans="1:17" ht="12.75">
      <c r="A195" s="906"/>
      <c r="B195" s="740"/>
      <c r="C195" s="740"/>
      <c r="D195" s="740"/>
      <c r="E195" s="740"/>
      <c r="F195" s="740"/>
      <c r="G195" s="740"/>
      <c r="H195" s="740"/>
      <c r="I195" s="740"/>
      <c r="J195" s="740"/>
      <c r="K195" s="740"/>
      <c r="L195" s="740"/>
      <c r="M195" s="740"/>
      <c r="N195" s="740"/>
      <c r="O195" s="740"/>
      <c r="P195" s="740"/>
      <c r="Q195" s="701"/>
    </row>
    <row r="196" spans="1:17" ht="12.75">
      <c r="A196" s="915"/>
      <c r="B196" s="741"/>
      <c r="C196" s="741"/>
      <c r="D196" s="741"/>
      <c r="E196" s="741"/>
      <c r="F196" s="741"/>
      <c r="G196" s="741"/>
      <c r="H196" s="741"/>
      <c r="I196" s="741"/>
      <c r="J196" s="741"/>
      <c r="K196" s="741"/>
      <c r="L196" s="741"/>
      <c r="M196" s="741"/>
      <c r="N196" s="741"/>
      <c r="O196" s="741"/>
      <c r="P196" s="741"/>
      <c r="Q196" s="703"/>
    </row>
    <row r="197" spans="1:17" ht="12.75">
      <c r="A197" s="372" t="s">
        <v>226</v>
      </c>
      <c r="B197" s="916" t="s">
        <v>322</v>
      </c>
      <c r="C197" s="917"/>
      <c r="D197" s="917"/>
      <c r="E197" s="917"/>
      <c r="F197" s="917"/>
      <c r="G197" s="917"/>
      <c r="H197" s="917"/>
      <c r="I197" s="917"/>
      <c r="J197" s="917"/>
      <c r="K197" s="917"/>
      <c r="L197" s="917"/>
      <c r="M197" s="918"/>
      <c r="N197" s="918"/>
      <c r="O197" s="918"/>
      <c r="P197" s="918"/>
      <c r="Q197" s="919"/>
    </row>
    <row r="198" spans="1:17" ht="12.75">
      <c r="A198" s="904"/>
      <c r="B198" s="905"/>
      <c r="C198" s="905"/>
      <c r="D198" s="905"/>
      <c r="E198" s="905"/>
      <c r="F198" s="905"/>
      <c r="G198" s="905"/>
      <c r="H198" s="905"/>
      <c r="I198" s="905"/>
      <c r="J198" s="905"/>
      <c r="K198" s="905"/>
      <c r="L198" s="905"/>
      <c r="M198" s="905"/>
      <c r="N198" s="905"/>
      <c r="O198" s="905"/>
      <c r="P198" s="905"/>
      <c r="Q198" s="746"/>
    </row>
    <row r="199" spans="1:17" ht="12.75">
      <c r="A199" s="906"/>
      <c r="B199" s="740"/>
      <c r="C199" s="740"/>
      <c r="D199" s="740"/>
      <c r="E199" s="740"/>
      <c r="F199" s="740"/>
      <c r="G199" s="740"/>
      <c r="H199" s="740"/>
      <c r="I199" s="740"/>
      <c r="J199" s="740"/>
      <c r="K199" s="740"/>
      <c r="L199" s="740"/>
      <c r="M199" s="740"/>
      <c r="N199" s="740"/>
      <c r="O199" s="740"/>
      <c r="P199" s="740"/>
      <c r="Q199" s="701"/>
    </row>
    <row r="200" spans="1:17" ht="12.75">
      <c r="A200" s="906"/>
      <c r="B200" s="740"/>
      <c r="C200" s="740"/>
      <c r="D200" s="740"/>
      <c r="E200" s="740"/>
      <c r="F200" s="740"/>
      <c r="G200" s="740"/>
      <c r="H200" s="740"/>
      <c r="I200" s="740"/>
      <c r="J200" s="740"/>
      <c r="K200" s="740"/>
      <c r="L200" s="740"/>
      <c r="M200" s="740"/>
      <c r="N200" s="740"/>
      <c r="O200" s="740"/>
      <c r="P200" s="740"/>
      <c r="Q200" s="701"/>
    </row>
    <row r="201" spans="1:17" ht="12.75">
      <c r="A201" s="906"/>
      <c r="B201" s="740"/>
      <c r="C201" s="740"/>
      <c r="D201" s="740"/>
      <c r="E201" s="740"/>
      <c r="F201" s="740"/>
      <c r="G201" s="740"/>
      <c r="H201" s="740"/>
      <c r="I201" s="740"/>
      <c r="J201" s="740"/>
      <c r="K201" s="740"/>
      <c r="L201" s="740"/>
      <c r="M201" s="740"/>
      <c r="N201" s="740"/>
      <c r="O201" s="740"/>
      <c r="P201" s="740"/>
      <c r="Q201" s="701"/>
    </row>
    <row r="202" spans="1:17" ht="12.75">
      <c r="A202" s="915"/>
      <c r="B202" s="741"/>
      <c r="C202" s="741"/>
      <c r="D202" s="741"/>
      <c r="E202" s="741"/>
      <c r="F202" s="741"/>
      <c r="G202" s="741"/>
      <c r="H202" s="741"/>
      <c r="I202" s="741"/>
      <c r="J202" s="741"/>
      <c r="K202" s="741"/>
      <c r="L202" s="741"/>
      <c r="M202" s="741"/>
      <c r="N202" s="741"/>
      <c r="O202" s="741"/>
      <c r="P202" s="741"/>
      <c r="Q202" s="703"/>
    </row>
    <row r="203" spans="1:17" ht="12.75">
      <c r="A203" s="372" t="s">
        <v>227</v>
      </c>
      <c r="B203" s="916" t="s">
        <v>323</v>
      </c>
      <c r="C203" s="917"/>
      <c r="D203" s="917"/>
      <c r="E203" s="917"/>
      <c r="F203" s="917"/>
      <c r="G203" s="917"/>
      <c r="H203" s="917"/>
      <c r="I203" s="917"/>
      <c r="J203" s="917"/>
      <c r="K203" s="917"/>
      <c r="L203" s="917"/>
      <c r="M203" s="918"/>
      <c r="N203" s="918"/>
      <c r="O203" s="918"/>
      <c r="P203" s="918"/>
      <c r="Q203" s="919"/>
    </row>
    <row r="204" spans="1:17" ht="12.75">
      <c r="A204" s="904"/>
      <c r="B204" s="905"/>
      <c r="C204" s="905"/>
      <c r="D204" s="905"/>
      <c r="E204" s="905"/>
      <c r="F204" s="905"/>
      <c r="G204" s="905"/>
      <c r="H204" s="905"/>
      <c r="I204" s="905"/>
      <c r="J204" s="905"/>
      <c r="K204" s="905"/>
      <c r="L204" s="905"/>
      <c r="M204" s="905"/>
      <c r="N204" s="905"/>
      <c r="O204" s="905"/>
      <c r="P204" s="905"/>
      <c r="Q204" s="746"/>
    </row>
    <row r="205" spans="1:17" ht="12.75">
      <c r="A205" s="906"/>
      <c r="B205" s="740"/>
      <c r="C205" s="740"/>
      <c r="D205" s="740"/>
      <c r="E205" s="740"/>
      <c r="F205" s="740"/>
      <c r="G205" s="740"/>
      <c r="H205" s="740"/>
      <c r="I205" s="740"/>
      <c r="J205" s="740"/>
      <c r="K205" s="740"/>
      <c r="L205" s="740"/>
      <c r="M205" s="740"/>
      <c r="N205" s="740"/>
      <c r="O205" s="740"/>
      <c r="P205" s="740"/>
      <c r="Q205" s="701"/>
    </row>
    <row r="206" spans="1:17" ht="12.75">
      <c r="A206" s="906"/>
      <c r="B206" s="740"/>
      <c r="C206" s="740"/>
      <c r="D206" s="740"/>
      <c r="E206" s="740"/>
      <c r="F206" s="740"/>
      <c r="G206" s="740"/>
      <c r="H206" s="740"/>
      <c r="I206" s="740"/>
      <c r="J206" s="740"/>
      <c r="K206" s="740"/>
      <c r="L206" s="740"/>
      <c r="M206" s="740"/>
      <c r="N206" s="740"/>
      <c r="O206" s="740"/>
      <c r="P206" s="740"/>
      <c r="Q206" s="701"/>
    </row>
    <row r="207" spans="1:17" ht="12.75">
      <c r="A207" s="906"/>
      <c r="B207" s="740"/>
      <c r="C207" s="740"/>
      <c r="D207" s="740"/>
      <c r="E207" s="740"/>
      <c r="F207" s="740"/>
      <c r="G207" s="740"/>
      <c r="H207" s="740"/>
      <c r="I207" s="740"/>
      <c r="J207" s="740"/>
      <c r="K207" s="740"/>
      <c r="L207" s="740"/>
      <c r="M207" s="740"/>
      <c r="N207" s="740"/>
      <c r="O207" s="740"/>
      <c r="P207" s="740"/>
      <c r="Q207" s="701"/>
    </row>
    <row r="208" spans="1:17" ht="12.75">
      <c r="A208" s="915"/>
      <c r="B208" s="741"/>
      <c r="C208" s="741"/>
      <c r="D208" s="741"/>
      <c r="E208" s="741"/>
      <c r="F208" s="741"/>
      <c r="G208" s="741"/>
      <c r="H208" s="741"/>
      <c r="I208" s="741"/>
      <c r="J208" s="741"/>
      <c r="K208" s="741"/>
      <c r="L208" s="741"/>
      <c r="M208" s="741"/>
      <c r="N208" s="741"/>
      <c r="O208" s="741"/>
      <c r="P208" s="741"/>
      <c r="Q208" s="703"/>
    </row>
    <row r="209" spans="1:17" ht="12.75">
      <c r="A209" s="372" t="s">
        <v>228</v>
      </c>
      <c r="B209" s="916" t="s">
        <v>324</v>
      </c>
      <c r="C209" s="917"/>
      <c r="D209" s="917"/>
      <c r="E209" s="917"/>
      <c r="F209" s="917"/>
      <c r="G209" s="917"/>
      <c r="H209" s="917"/>
      <c r="I209" s="917"/>
      <c r="J209" s="917"/>
      <c r="K209" s="917"/>
      <c r="L209" s="917"/>
      <c r="M209" s="918"/>
      <c r="N209" s="918"/>
      <c r="O209" s="918"/>
      <c r="P209" s="918"/>
      <c r="Q209" s="919"/>
    </row>
    <row r="210" spans="1:17" ht="12.75">
      <c r="A210" s="904"/>
      <c r="B210" s="905"/>
      <c r="C210" s="905"/>
      <c r="D210" s="905"/>
      <c r="E210" s="905"/>
      <c r="F210" s="905"/>
      <c r="G210" s="905"/>
      <c r="H210" s="905"/>
      <c r="I210" s="905"/>
      <c r="J210" s="905"/>
      <c r="K210" s="905"/>
      <c r="L210" s="905"/>
      <c r="M210" s="905"/>
      <c r="N210" s="905"/>
      <c r="O210" s="905"/>
      <c r="P210" s="905"/>
      <c r="Q210" s="746"/>
    </row>
    <row r="211" spans="1:17" ht="12.75">
      <c r="A211" s="906"/>
      <c r="B211" s="740"/>
      <c r="C211" s="740"/>
      <c r="D211" s="740"/>
      <c r="E211" s="740"/>
      <c r="F211" s="740"/>
      <c r="G211" s="740"/>
      <c r="H211" s="740"/>
      <c r="I211" s="740"/>
      <c r="J211" s="740"/>
      <c r="K211" s="740"/>
      <c r="L211" s="740"/>
      <c r="M211" s="740"/>
      <c r="N211" s="740"/>
      <c r="O211" s="740"/>
      <c r="P211" s="740"/>
      <c r="Q211" s="701"/>
    </row>
    <row r="212" spans="1:17" ht="12.75">
      <c r="A212" s="906"/>
      <c r="B212" s="740"/>
      <c r="C212" s="740"/>
      <c r="D212" s="740"/>
      <c r="E212" s="740"/>
      <c r="F212" s="740"/>
      <c r="G212" s="740"/>
      <c r="H212" s="740"/>
      <c r="I212" s="740"/>
      <c r="J212" s="740"/>
      <c r="K212" s="740"/>
      <c r="L212" s="740"/>
      <c r="M212" s="740"/>
      <c r="N212" s="740"/>
      <c r="O212" s="740"/>
      <c r="P212" s="740"/>
      <c r="Q212" s="701"/>
    </row>
    <row r="213" spans="1:17" ht="12.75">
      <c r="A213" s="906"/>
      <c r="B213" s="740"/>
      <c r="C213" s="740"/>
      <c r="D213" s="740"/>
      <c r="E213" s="740"/>
      <c r="F213" s="740"/>
      <c r="G213" s="740"/>
      <c r="H213" s="740"/>
      <c r="I213" s="740"/>
      <c r="J213" s="740"/>
      <c r="K213" s="740"/>
      <c r="L213" s="740"/>
      <c r="M213" s="740"/>
      <c r="N213" s="740"/>
      <c r="O213" s="740"/>
      <c r="P213" s="740"/>
      <c r="Q213" s="701"/>
    </row>
    <row r="214" spans="1:17" ht="12.75">
      <c r="A214" s="915"/>
      <c r="B214" s="741"/>
      <c r="C214" s="741"/>
      <c r="D214" s="741"/>
      <c r="E214" s="741"/>
      <c r="F214" s="741"/>
      <c r="G214" s="741"/>
      <c r="H214" s="741"/>
      <c r="I214" s="741"/>
      <c r="J214" s="741"/>
      <c r="K214" s="741"/>
      <c r="L214" s="741"/>
      <c r="M214" s="741"/>
      <c r="N214" s="741"/>
      <c r="O214" s="741"/>
      <c r="P214" s="741"/>
      <c r="Q214" s="703"/>
    </row>
    <row r="215" spans="1:17" ht="12.75">
      <c r="A215" s="372" t="s">
        <v>229</v>
      </c>
      <c r="B215" s="916" t="s">
        <v>325</v>
      </c>
      <c r="C215" s="917"/>
      <c r="D215" s="917"/>
      <c r="E215" s="917"/>
      <c r="F215" s="917"/>
      <c r="G215" s="917"/>
      <c r="H215" s="917"/>
      <c r="I215" s="917"/>
      <c r="J215" s="917"/>
      <c r="K215" s="917"/>
      <c r="L215" s="917"/>
      <c r="M215" s="918"/>
      <c r="N215" s="918"/>
      <c r="O215" s="918"/>
      <c r="P215" s="918"/>
      <c r="Q215" s="919"/>
    </row>
    <row r="216" spans="1:17" ht="12.75">
      <c r="A216" s="904"/>
      <c r="B216" s="905"/>
      <c r="C216" s="905"/>
      <c r="D216" s="905"/>
      <c r="E216" s="905"/>
      <c r="F216" s="905"/>
      <c r="G216" s="905"/>
      <c r="H216" s="905"/>
      <c r="I216" s="905"/>
      <c r="J216" s="905"/>
      <c r="K216" s="905"/>
      <c r="L216" s="905"/>
      <c r="M216" s="905"/>
      <c r="N216" s="905"/>
      <c r="O216" s="905"/>
      <c r="P216" s="905"/>
      <c r="Q216" s="746"/>
    </row>
    <row r="217" spans="1:17" ht="12.75">
      <c r="A217" s="906"/>
      <c r="B217" s="740"/>
      <c r="C217" s="740"/>
      <c r="D217" s="740"/>
      <c r="E217" s="740"/>
      <c r="F217" s="740"/>
      <c r="G217" s="740"/>
      <c r="H217" s="740"/>
      <c r="I217" s="740"/>
      <c r="J217" s="740"/>
      <c r="K217" s="740"/>
      <c r="L217" s="740"/>
      <c r="M217" s="740"/>
      <c r="N217" s="740"/>
      <c r="O217" s="740"/>
      <c r="P217" s="740"/>
      <c r="Q217" s="701"/>
    </row>
    <row r="218" spans="1:17" ht="12.75">
      <c r="A218" s="906"/>
      <c r="B218" s="740"/>
      <c r="C218" s="740"/>
      <c r="D218" s="740"/>
      <c r="E218" s="740"/>
      <c r="F218" s="740"/>
      <c r="G218" s="740"/>
      <c r="H218" s="740"/>
      <c r="I218" s="740"/>
      <c r="J218" s="740"/>
      <c r="K218" s="740"/>
      <c r="L218" s="740"/>
      <c r="M218" s="740"/>
      <c r="N218" s="740"/>
      <c r="O218" s="740"/>
      <c r="P218" s="740"/>
      <c r="Q218" s="701"/>
    </row>
    <row r="219" spans="1:17" ht="12.75">
      <c r="A219" s="906"/>
      <c r="B219" s="740"/>
      <c r="C219" s="740"/>
      <c r="D219" s="740"/>
      <c r="E219" s="740"/>
      <c r="F219" s="740"/>
      <c r="G219" s="740"/>
      <c r="H219" s="740"/>
      <c r="I219" s="740"/>
      <c r="J219" s="740"/>
      <c r="K219" s="740"/>
      <c r="L219" s="740"/>
      <c r="M219" s="740"/>
      <c r="N219" s="740"/>
      <c r="O219" s="740"/>
      <c r="P219" s="740"/>
      <c r="Q219" s="701"/>
    </row>
    <row r="220" spans="1:17" ht="12.75">
      <c r="A220" s="915"/>
      <c r="B220" s="741"/>
      <c r="C220" s="741"/>
      <c r="D220" s="741"/>
      <c r="E220" s="741"/>
      <c r="F220" s="741"/>
      <c r="G220" s="741"/>
      <c r="H220" s="741"/>
      <c r="I220" s="741"/>
      <c r="J220" s="741"/>
      <c r="K220" s="741"/>
      <c r="L220" s="741"/>
      <c r="M220" s="741"/>
      <c r="N220" s="741"/>
      <c r="O220" s="741"/>
      <c r="P220" s="741"/>
      <c r="Q220" s="703"/>
    </row>
    <row r="221" spans="1:17" ht="12.75">
      <c r="A221" s="372" t="s">
        <v>232</v>
      </c>
      <c r="B221" s="916" t="s">
        <v>326</v>
      </c>
      <c r="C221" s="917"/>
      <c r="D221" s="917"/>
      <c r="E221" s="917"/>
      <c r="F221" s="917"/>
      <c r="G221" s="917"/>
      <c r="H221" s="917"/>
      <c r="I221" s="917"/>
      <c r="J221" s="917"/>
      <c r="K221" s="917"/>
      <c r="L221" s="917"/>
      <c r="M221" s="918"/>
      <c r="N221" s="918"/>
      <c r="O221" s="918"/>
      <c r="P221" s="918"/>
      <c r="Q221" s="919"/>
    </row>
    <row r="222" spans="1:17" ht="12.75">
      <c r="A222" s="904"/>
      <c r="B222" s="905"/>
      <c r="C222" s="905"/>
      <c r="D222" s="905"/>
      <c r="E222" s="905"/>
      <c r="F222" s="905"/>
      <c r="G222" s="905"/>
      <c r="H222" s="905"/>
      <c r="I222" s="905"/>
      <c r="J222" s="905"/>
      <c r="K222" s="905"/>
      <c r="L222" s="905"/>
      <c r="M222" s="905"/>
      <c r="N222" s="905"/>
      <c r="O222" s="905"/>
      <c r="P222" s="905"/>
      <c r="Q222" s="746"/>
    </row>
    <row r="223" spans="1:17" ht="12.75">
      <c r="A223" s="906"/>
      <c r="B223" s="740"/>
      <c r="C223" s="740"/>
      <c r="D223" s="740"/>
      <c r="E223" s="740"/>
      <c r="F223" s="740"/>
      <c r="G223" s="740"/>
      <c r="H223" s="740"/>
      <c r="I223" s="740"/>
      <c r="J223" s="740"/>
      <c r="K223" s="740"/>
      <c r="L223" s="740"/>
      <c r="M223" s="740"/>
      <c r="N223" s="740"/>
      <c r="O223" s="740"/>
      <c r="P223" s="740"/>
      <c r="Q223" s="701"/>
    </row>
    <row r="224" spans="1:17" ht="12.75">
      <c r="A224" s="906"/>
      <c r="B224" s="740"/>
      <c r="C224" s="740"/>
      <c r="D224" s="740"/>
      <c r="E224" s="740"/>
      <c r="F224" s="740"/>
      <c r="G224" s="740"/>
      <c r="H224" s="740"/>
      <c r="I224" s="740"/>
      <c r="J224" s="740"/>
      <c r="K224" s="740"/>
      <c r="L224" s="740"/>
      <c r="M224" s="740"/>
      <c r="N224" s="740"/>
      <c r="O224" s="740"/>
      <c r="P224" s="740"/>
      <c r="Q224" s="701"/>
    </row>
    <row r="225" spans="1:17" ht="12.75">
      <c r="A225" s="906"/>
      <c r="B225" s="740"/>
      <c r="C225" s="740"/>
      <c r="D225" s="740"/>
      <c r="E225" s="740"/>
      <c r="F225" s="740"/>
      <c r="G225" s="740"/>
      <c r="H225" s="740"/>
      <c r="I225" s="740"/>
      <c r="J225" s="740"/>
      <c r="K225" s="740"/>
      <c r="L225" s="740"/>
      <c r="M225" s="740"/>
      <c r="N225" s="740"/>
      <c r="O225" s="740"/>
      <c r="P225" s="740"/>
      <c r="Q225" s="701"/>
    </row>
    <row r="226" spans="1:17" ht="12.75">
      <c r="A226" s="915"/>
      <c r="B226" s="741"/>
      <c r="C226" s="741"/>
      <c r="D226" s="741"/>
      <c r="E226" s="741"/>
      <c r="F226" s="741"/>
      <c r="G226" s="741"/>
      <c r="H226" s="741"/>
      <c r="I226" s="741"/>
      <c r="J226" s="741"/>
      <c r="K226" s="741"/>
      <c r="L226" s="741"/>
      <c r="M226" s="741"/>
      <c r="N226" s="741"/>
      <c r="O226" s="741"/>
      <c r="P226" s="741"/>
      <c r="Q226" s="703"/>
    </row>
    <row r="227" spans="1:17" ht="27.75" customHeight="1">
      <c r="A227" s="372" t="s">
        <v>233</v>
      </c>
      <c r="B227" s="916" t="s">
        <v>363</v>
      </c>
      <c r="C227" s="917"/>
      <c r="D227" s="917"/>
      <c r="E227" s="917"/>
      <c r="F227" s="917"/>
      <c r="G227" s="917"/>
      <c r="H227" s="917"/>
      <c r="I227" s="917"/>
      <c r="J227" s="917"/>
      <c r="K227" s="917"/>
      <c r="L227" s="917"/>
      <c r="M227" s="918"/>
      <c r="N227" s="918"/>
      <c r="O227" s="918"/>
      <c r="P227" s="918"/>
      <c r="Q227" s="919"/>
    </row>
    <row r="228" spans="1:17" ht="12.75">
      <c r="A228" s="904"/>
      <c r="B228" s="905"/>
      <c r="C228" s="905"/>
      <c r="D228" s="905"/>
      <c r="E228" s="905"/>
      <c r="F228" s="905"/>
      <c r="G228" s="905"/>
      <c r="H228" s="905"/>
      <c r="I228" s="905"/>
      <c r="J228" s="905"/>
      <c r="K228" s="905"/>
      <c r="L228" s="905"/>
      <c r="M228" s="905"/>
      <c r="N228" s="905"/>
      <c r="O228" s="905"/>
      <c r="P228" s="905"/>
      <c r="Q228" s="746"/>
    </row>
    <row r="229" spans="1:17" ht="12.75">
      <c r="A229" s="906"/>
      <c r="B229" s="740"/>
      <c r="C229" s="740"/>
      <c r="D229" s="740"/>
      <c r="E229" s="740"/>
      <c r="F229" s="740"/>
      <c r="G229" s="740"/>
      <c r="H229" s="740"/>
      <c r="I229" s="740"/>
      <c r="J229" s="740"/>
      <c r="K229" s="740"/>
      <c r="L229" s="740"/>
      <c r="M229" s="740"/>
      <c r="N229" s="740"/>
      <c r="O229" s="740"/>
      <c r="P229" s="740"/>
      <c r="Q229" s="701"/>
    </row>
    <row r="230" spans="1:17" ht="12.75">
      <c r="A230" s="906"/>
      <c r="B230" s="740"/>
      <c r="C230" s="740"/>
      <c r="D230" s="740"/>
      <c r="E230" s="740"/>
      <c r="F230" s="740"/>
      <c r="G230" s="740"/>
      <c r="H230" s="740"/>
      <c r="I230" s="740"/>
      <c r="J230" s="740"/>
      <c r="K230" s="740"/>
      <c r="L230" s="740"/>
      <c r="M230" s="740"/>
      <c r="N230" s="740"/>
      <c r="O230" s="740"/>
      <c r="P230" s="740"/>
      <c r="Q230" s="701"/>
    </row>
    <row r="231" spans="1:17" ht="12.75">
      <c r="A231" s="906"/>
      <c r="B231" s="740"/>
      <c r="C231" s="740"/>
      <c r="D231" s="740"/>
      <c r="E231" s="740"/>
      <c r="F231" s="740"/>
      <c r="G231" s="740"/>
      <c r="H231" s="740"/>
      <c r="I231" s="740"/>
      <c r="J231" s="740"/>
      <c r="K231" s="740"/>
      <c r="L231" s="740"/>
      <c r="M231" s="740"/>
      <c r="N231" s="740"/>
      <c r="O231" s="740"/>
      <c r="P231" s="740"/>
      <c r="Q231" s="701"/>
    </row>
    <row r="232" spans="1:17" ht="12.75">
      <c r="A232" s="915"/>
      <c r="B232" s="741"/>
      <c r="C232" s="741"/>
      <c r="D232" s="741"/>
      <c r="E232" s="741"/>
      <c r="F232" s="741"/>
      <c r="G232" s="741"/>
      <c r="H232" s="741"/>
      <c r="I232" s="741"/>
      <c r="J232" s="741"/>
      <c r="K232" s="741"/>
      <c r="L232" s="741"/>
      <c r="M232" s="741"/>
      <c r="N232" s="741"/>
      <c r="O232" s="741"/>
      <c r="P232" s="741"/>
      <c r="Q232" s="703"/>
    </row>
    <row r="233" spans="1:17" ht="12.75">
      <c r="A233" s="373" t="s">
        <v>234</v>
      </c>
      <c r="B233" s="916" t="s">
        <v>327</v>
      </c>
      <c r="C233" s="917"/>
      <c r="D233" s="917"/>
      <c r="E233" s="917"/>
      <c r="F233" s="917"/>
      <c r="G233" s="917"/>
      <c r="H233" s="917"/>
      <c r="I233" s="917"/>
      <c r="J233" s="917"/>
      <c r="K233" s="917"/>
      <c r="L233" s="917"/>
      <c r="M233" s="918"/>
      <c r="N233" s="918"/>
      <c r="O233" s="918"/>
      <c r="P233" s="918"/>
      <c r="Q233" s="919"/>
    </row>
    <row r="234" spans="1:17" ht="12.75">
      <c r="A234" s="904"/>
      <c r="B234" s="905"/>
      <c r="C234" s="905"/>
      <c r="D234" s="905"/>
      <c r="E234" s="905"/>
      <c r="F234" s="905"/>
      <c r="G234" s="905"/>
      <c r="H234" s="905"/>
      <c r="I234" s="905"/>
      <c r="J234" s="905"/>
      <c r="K234" s="905"/>
      <c r="L234" s="905"/>
      <c r="M234" s="905"/>
      <c r="N234" s="905"/>
      <c r="O234" s="905"/>
      <c r="P234" s="905"/>
      <c r="Q234" s="746"/>
    </row>
    <row r="235" spans="1:17" ht="12.75">
      <c r="A235" s="906"/>
      <c r="B235" s="740"/>
      <c r="C235" s="740"/>
      <c r="D235" s="740"/>
      <c r="E235" s="740"/>
      <c r="F235" s="740"/>
      <c r="G235" s="740"/>
      <c r="H235" s="740"/>
      <c r="I235" s="740"/>
      <c r="J235" s="740"/>
      <c r="K235" s="740"/>
      <c r="L235" s="740"/>
      <c r="M235" s="740"/>
      <c r="N235" s="740"/>
      <c r="O235" s="740"/>
      <c r="P235" s="740"/>
      <c r="Q235" s="701"/>
    </row>
    <row r="236" spans="1:17" ht="12.75">
      <c r="A236" s="906"/>
      <c r="B236" s="740"/>
      <c r="C236" s="740"/>
      <c r="D236" s="740"/>
      <c r="E236" s="740"/>
      <c r="F236" s="740"/>
      <c r="G236" s="740"/>
      <c r="H236" s="740"/>
      <c r="I236" s="740"/>
      <c r="J236" s="740"/>
      <c r="K236" s="740"/>
      <c r="L236" s="740"/>
      <c r="M236" s="740"/>
      <c r="N236" s="740"/>
      <c r="O236" s="740"/>
      <c r="P236" s="740"/>
      <c r="Q236" s="701"/>
    </row>
    <row r="237" spans="1:17" ht="12.75">
      <c r="A237" s="906"/>
      <c r="B237" s="740"/>
      <c r="C237" s="740"/>
      <c r="D237" s="740"/>
      <c r="E237" s="740"/>
      <c r="F237" s="740"/>
      <c r="G237" s="740"/>
      <c r="H237" s="740"/>
      <c r="I237" s="740"/>
      <c r="J237" s="740"/>
      <c r="K237" s="740"/>
      <c r="L237" s="740"/>
      <c r="M237" s="740"/>
      <c r="N237" s="740"/>
      <c r="O237" s="740"/>
      <c r="P237" s="740"/>
      <c r="Q237" s="701"/>
    </row>
    <row r="238" spans="1:17" ht="12.75">
      <c r="A238" s="915"/>
      <c r="B238" s="741"/>
      <c r="C238" s="741"/>
      <c r="D238" s="741"/>
      <c r="E238" s="741"/>
      <c r="F238" s="741"/>
      <c r="G238" s="741"/>
      <c r="H238" s="741"/>
      <c r="I238" s="741"/>
      <c r="J238" s="741"/>
      <c r="K238" s="741"/>
      <c r="L238" s="741"/>
      <c r="M238" s="741"/>
      <c r="N238" s="741"/>
      <c r="O238" s="741"/>
      <c r="P238" s="741"/>
      <c r="Q238" s="703"/>
    </row>
    <row r="239" spans="1:17" ht="25.5" customHeight="1">
      <c r="A239" s="374" t="s">
        <v>352</v>
      </c>
      <c r="B239" s="916" t="s">
        <v>458</v>
      </c>
      <c r="C239" s="917"/>
      <c r="D239" s="917"/>
      <c r="E239" s="917"/>
      <c r="F239" s="917"/>
      <c r="G239" s="917"/>
      <c r="H239" s="917"/>
      <c r="I239" s="917"/>
      <c r="J239" s="917"/>
      <c r="K239" s="917"/>
      <c r="L239" s="917"/>
      <c r="M239" s="918"/>
      <c r="N239" s="918"/>
      <c r="O239" s="918"/>
      <c r="P239" s="918"/>
      <c r="Q239" s="919"/>
    </row>
    <row r="240" spans="1:17" ht="12.75">
      <c r="A240" s="904"/>
      <c r="B240" s="905"/>
      <c r="C240" s="905"/>
      <c r="D240" s="905"/>
      <c r="E240" s="905"/>
      <c r="F240" s="905"/>
      <c r="G240" s="905"/>
      <c r="H240" s="905"/>
      <c r="I240" s="905"/>
      <c r="J240" s="905"/>
      <c r="K240" s="905"/>
      <c r="L240" s="905"/>
      <c r="M240" s="905"/>
      <c r="N240" s="905"/>
      <c r="O240" s="905"/>
      <c r="P240" s="905"/>
      <c r="Q240" s="746"/>
    </row>
    <row r="241" spans="1:17" ht="12.75">
      <c r="A241" s="906"/>
      <c r="B241" s="740"/>
      <c r="C241" s="740"/>
      <c r="D241" s="740"/>
      <c r="E241" s="740"/>
      <c r="F241" s="740"/>
      <c r="G241" s="740"/>
      <c r="H241" s="740"/>
      <c r="I241" s="740"/>
      <c r="J241" s="740"/>
      <c r="K241" s="740"/>
      <c r="L241" s="740"/>
      <c r="M241" s="740"/>
      <c r="N241" s="740"/>
      <c r="O241" s="740"/>
      <c r="P241" s="740"/>
      <c r="Q241" s="701"/>
    </row>
    <row r="242" spans="1:17" ht="12.75">
      <c r="A242" s="906"/>
      <c r="B242" s="740"/>
      <c r="C242" s="740"/>
      <c r="D242" s="740"/>
      <c r="E242" s="740"/>
      <c r="F242" s="740"/>
      <c r="G242" s="740"/>
      <c r="H242" s="740"/>
      <c r="I242" s="740"/>
      <c r="J242" s="740"/>
      <c r="K242" s="740"/>
      <c r="L242" s="740"/>
      <c r="M242" s="740"/>
      <c r="N242" s="740"/>
      <c r="O242" s="740"/>
      <c r="P242" s="740"/>
      <c r="Q242" s="701"/>
    </row>
    <row r="243" spans="1:17" ht="12.75">
      <c r="A243" s="906"/>
      <c r="B243" s="740"/>
      <c r="C243" s="740"/>
      <c r="D243" s="740"/>
      <c r="E243" s="740"/>
      <c r="F243" s="740"/>
      <c r="G243" s="740"/>
      <c r="H243" s="740"/>
      <c r="I243" s="740"/>
      <c r="J243" s="740"/>
      <c r="K243" s="740"/>
      <c r="L243" s="740"/>
      <c r="M243" s="740"/>
      <c r="N243" s="740"/>
      <c r="O243" s="740"/>
      <c r="P243" s="740"/>
      <c r="Q243" s="701"/>
    </row>
    <row r="244" spans="1:17" ht="12.75">
      <c r="A244" s="906"/>
      <c r="B244" s="740"/>
      <c r="C244" s="740"/>
      <c r="D244" s="740"/>
      <c r="E244" s="740"/>
      <c r="F244" s="740"/>
      <c r="G244" s="740"/>
      <c r="H244" s="740"/>
      <c r="I244" s="740"/>
      <c r="J244" s="740"/>
      <c r="K244" s="740"/>
      <c r="L244" s="740"/>
      <c r="M244" s="740"/>
      <c r="N244" s="740"/>
      <c r="O244" s="740"/>
      <c r="P244" s="740"/>
      <c r="Q244" s="701"/>
    </row>
    <row r="245" spans="1:17" ht="12.75">
      <c r="A245" s="906"/>
      <c r="B245" s="740"/>
      <c r="C245" s="740"/>
      <c r="D245" s="740"/>
      <c r="E245" s="740"/>
      <c r="F245" s="740"/>
      <c r="G245" s="740"/>
      <c r="H245" s="740"/>
      <c r="I245" s="740"/>
      <c r="J245" s="740"/>
      <c r="K245" s="740"/>
      <c r="L245" s="740"/>
      <c r="M245" s="740"/>
      <c r="N245" s="740"/>
      <c r="O245" s="740"/>
      <c r="P245" s="740"/>
      <c r="Q245" s="701"/>
    </row>
    <row r="246" spans="1:17" ht="12.75">
      <c r="A246" s="906"/>
      <c r="B246" s="740"/>
      <c r="C246" s="740"/>
      <c r="D246" s="740"/>
      <c r="E246" s="740"/>
      <c r="F246" s="740"/>
      <c r="G246" s="740"/>
      <c r="H246" s="740"/>
      <c r="I246" s="740"/>
      <c r="J246" s="740"/>
      <c r="K246" s="740"/>
      <c r="L246" s="740"/>
      <c r="M246" s="740"/>
      <c r="N246" s="740"/>
      <c r="O246" s="740"/>
      <c r="P246" s="740"/>
      <c r="Q246" s="701"/>
    </row>
    <row r="247" spans="1:17" ht="12.75">
      <c r="A247" s="906"/>
      <c r="B247" s="740"/>
      <c r="C247" s="740"/>
      <c r="D247" s="740"/>
      <c r="E247" s="740"/>
      <c r="F247" s="740"/>
      <c r="G247" s="740"/>
      <c r="H247" s="740"/>
      <c r="I247" s="740"/>
      <c r="J247" s="740"/>
      <c r="K247" s="740"/>
      <c r="L247" s="740"/>
      <c r="M247" s="740"/>
      <c r="N247" s="740"/>
      <c r="O247" s="740"/>
      <c r="P247" s="740"/>
      <c r="Q247" s="701"/>
    </row>
    <row r="248" spans="1:17" ht="20.25" customHeight="1">
      <c r="A248" s="924" t="s">
        <v>55</v>
      </c>
      <c r="B248" s="925"/>
      <c r="C248" s="925"/>
      <c r="D248" s="925"/>
      <c r="E248" s="925"/>
      <c r="F248" s="925"/>
      <c r="G248" s="925"/>
      <c r="H248" s="925"/>
      <c r="I248" s="925"/>
      <c r="J248" s="925"/>
      <c r="K248" s="925"/>
      <c r="L248" s="925"/>
      <c r="M248" s="925"/>
      <c r="N248" s="925"/>
      <c r="O248" s="925"/>
      <c r="P248" s="925"/>
      <c r="Q248" s="926"/>
    </row>
    <row r="249" spans="1:17" ht="12.75">
      <c r="A249" s="904"/>
      <c r="B249" s="905"/>
      <c r="C249" s="905"/>
      <c r="D249" s="905"/>
      <c r="E249" s="905"/>
      <c r="F249" s="905"/>
      <c r="G249" s="905"/>
      <c r="H249" s="905"/>
      <c r="I249" s="905"/>
      <c r="J249" s="905"/>
      <c r="K249" s="905"/>
      <c r="L249" s="905"/>
      <c r="M249" s="905"/>
      <c r="N249" s="905"/>
      <c r="O249" s="905"/>
      <c r="P249" s="905"/>
      <c r="Q249" s="746"/>
    </row>
    <row r="250" spans="1:17" ht="12.75">
      <c r="A250" s="906"/>
      <c r="B250" s="740"/>
      <c r="C250" s="740"/>
      <c r="D250" s="740"/>
      <c r="E250" s="740"/>
      <c r="F250" s="740"/>
      <c r="G250" s="740"/>
      <c r="H250" s="740"/>
      <c r="I250" s="740"/>
      <c r="J250" s="740"/>
      <c r="K250" s="740"/>
      <c r="L250" s="740"/>
      <c r="M250" s="740"/>
      <c r="N250" s="740"/>
      <c r="O250" s="740"/>
      <c r="P250" s="740"/>
      <c r="Q250" s="701"/>
    </row>
    <row r="251" spans="1:17" ht="12.75">
      <c r="A251" s="915"/>
      <c r="B251" s="741"/>
      <c r="C251" s="741"/>
      <c r="D251" s="741"/>
      <c r="E251" s="741"/>
      <c r="F251" s="741"/>
      <c r="G251" s="741"/>
      <c r="H251" s="741"/>
      <c r="I251" s="741"/>
      <c r="J251" s="741"/>
      <c r="K251" s="741"/>
      <c r="L251" s="741"/>
      <c r="M251" s="741"/>
      <c r="N251" s="741"/>
      <c r="O251" s="741"/>
      <c r="P251" s="741"/>
      <c r="Q251" s="703"/>
    </row>
    <row r="252" spans="1:17" ht="12.75">
      <c r="A252" s="18"/>
      <c r="B252" s="176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</row>
    <row r="253" spans="1:17" ht="12.75">
      <c r="A253" s="18"/>
      <c r="B253" s="176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</row>
    <row r="254" spans="1:17" ht="12.75">
      <c r="A254" s="18"/>
      <c r="B254" s="176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</row>
    <row r="255" spans="1:17" ht="12.75">
      <c r="A255" s="18"/>
      <c r="B255" s="176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</row>
    <row r="256" spans="1:17" ht="12.75">
      <c r="A256" s="18"/>
      <c r="B256" s="176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</row>
    <row r="257" s="18" customFormat="1" ht="12.75">
      <c r="B257" s="176"/>
    </row>
    <row r="258" s="18" customFormat="1" ht="12.75">
      <c r="B258" s="176"/>
    </row>
    <row r="259" s="18" customFormat="1" ht="12.75">
      <c r="B259" s="176"/>
    </row>
    <row r="260" s="18" customFormat="1" ht="12.75">
      <c r="B260" s="176"/>
    </row>
    <row r="261" s="18" customFormat="1" ht="12.75">
      <c r="B261" s="176"/>
    </row>
    <row r="262" s="18" customFormat="1" ht="12.75">
      <c r="B262" s="176"/>
    </row>
    <row r="263" s="18" customFormat="1" ht="12.75">
      <c r="B263" s="176"/>
    </row>
    <row r="264" s="18" customFormat="1" ht="12.75">
      <c r="B264" s="176"/>
    </row>
    <row r="265" s="18" customFormat="1" ht="12.75">
      <c r="B265" s="176"/>
    </row>
    <row r="266" s="18" customFormat="1" ht="12.75">
      <c r="B266" s="176"/>
    </row>
    <row r="267" s="18" customFormat="1" ht="12.75">
      <c r="B267" s="176"/>
    </row>
    <row r="268" s="18" customFormat="1" ht="12.75">
      <c r="B268" s="176"/>
    </row>
    <row r="269" s="18" customFormat="1" ht="12.75">
      <c r="B269" s="176"/>
    </row>
    <row r="270" s="18" customFormat="1" ht="12.75">
      <c r="B270" s="176"/>
    </row>
    <row r="271" s="18" customFormat="1" ht="12.75">
      <c r="B271" s="176"/>
    </row>
    <row r="272" s="18" customFormat="1" ht="12.75">
      <c r="B272" s="176"/>
    </row>
    <row r="273" s="18" customFormat="1" ht="12.75">
      <c r="B273" s="176"/>
    </row>
    <row r="274" s="18" customFormat="1" ht="12.75">
      <c r="B274" s="176"/>
    </row>
    <row r="275" s="18" customFormat="1" ht="12.75">
      <c r="B275" s="176"/>
    </row>
    <row r="276" s="18" customFormat="1" ht="12.75">
      <c r="B276" s="176"/>
    </row>
    <row r="277" s="18" customFormat="1" ht="12.75">
      <c r="B277" s="176"/>
    </row>
    <row r="278" s="18" customFormat="1" ht="12.75">
      <c r="B278" s="176"/>
    </row>
    <row r="279" s="18" customFormat="1" ht="12.75">
      <c r="B279" s="176"/>
    </row>
    <row r="280" s="18" customFormat="1" ht="12.75">
      <c r="B280" s="176"/>
    </row>
    <row r="281" s="18" customFormat="1" ht="12.75">
      <c r="B281" s="176"/>
    </row>
    <row r="282" s="18" customFormat="1" ht="12.75">
      <c r="B282" s="176"/>
    </row>
    <row r="283" s="18" customFormat="1" ht="12.75">
      <c r="B283" s="176"/>
    </row>
    <row r="284" s="18" customFormat="1" ht="12.75">
      <c r="B284" s="176"/>
    </row>
    <row r="285" s="18" customFormat="1" ht="12.75">
      <c r="B285" s="176"/>
    </row>
    <row r="286" s="18" customFormat="1" ht="12.75">
      <c r="B286" s="176"/>
    </row>
    <row r="287" s="18" customFormat="1" ht="12.75">
      <c r="B287" s="176"/>
    </row>
    <row r="288" s="18" customFormat="1" ht="12.75">
      <c r="B288" s="176"/>
    </row>
    <row r="289" s="18" customFormat="1" ht="12.75">
      <c r="B289" s="176"/>
    </row>
    <row r="290" s="18" customFormat="1" ht="12.75">
      <c r="B290" s="176"/>
    </row>
    <row r="291" s="18" customFormat="1" ht="12.75">
      <c r="B291" s="176"/>
    </row>
    <row r="292" s="18" customFormat="1" ht="12.75">
      <c r="B292" s="176"/>
    </row>
    <row r="293" s="18" customFormat="1" ht="12.75">
      <c r="B293" s="176"/>
    </row>
    <row r="294" s="18" customFormat="1" ht="12.75">
      <c r="B294" s="176"/>
    </row>
    <row r="295" s="18" customFormat="1" ht="12.75">
      <c r="B295" s="176"/>
    </row>
    <row r="296" s="18" customFormat="1" ht="12.75">
      <c r="B296" s="176"/>
    </row>
    <row r="297" s="18" customFormat="1" ht="12.75">
      <c r="B297" s="176"/>
    </row>
    <row r="298" s="18" customFormat="1" ht="12.75">
      <c r="B298" s="176"/>
    </row>
    <row r="299" s="18" customFormat="1" ht="12.75">
      <c r="B299" s="176"/>
    </row>
    <row r="300" s="18" customFormat="1" ht="12.75">
      <c r="B300" s="176"/>
    </row>
    <row r="301" s="18" customFormat="1" ht="12.75">
      <c r="B301" s="176"/>
    </row>
    <row r="302" s="18" customFormat="1" ht="12.75">
      <c r="B302" s="176"/>
    </row>
    <row r="303" s="18" customFormat="1" ht="12.75">
      <c r="B303" s="176"/>
    </row>
    <row r="304" s="18" customFormat="1" ht="12.75">
      <c r="B304" s="176"/>
    </row>
    <row r="305" s="18" customFormat="1" ht="12.75">
      <c r="B305" s="176"/>
    </row>
    <row r="306" s="18" customFormat="1" ht="12.75">
      <c r="B306" s="176"/>
    </row>
    <row r="307" s="18" customFormat="1" ht="12.75">
      <c r="B307" s="176"/>
    </row>
    <row r="308" s="18" customFormat="1" ht="12.75">
      <c r="B308" s="176"/>
    </row>
    <row r="309" s="18" customFormat="1" ht="12.75">
      <c r="B309" s="176"/>
    </row>
    <row r="310" s="18" customFormat="1" ht="12.75">
      <c r="B310" s="176"/>
    </row>
    <row r="311" s="18" customFormat="1" ht="12.75">
      <c r="B311" s="176"/>
    </row>
    <row r="312" s="18" customFormat="1" ht="12.75">
      <c r="B312" s="176"/>
    </row>
    <row r="313" s="18" customFormat="1" ht="12.75">
      <c r="B313" s="176"/>
    </row>
    <row r="314" s="18" customFormat="1" ht="12.75">
      <c r="B314" s="176"/>
    </row>
    <row r="315" s="18" customFormat="1" ht="12.75">
      <c r="B315" s="176"/>
    </row>
    <row r="316" s="18" customFormat="1" ht="12.75">
      <c r="B316" s="176"/>
    </row>
    <row r="317" s="18" customFormat="1" ht="12.75">
      <c r="B317" s="176"/>
    </row>
    <row r="318" s="18" customFormat="1" ht="12.75">
      <c r="B318" s="176"/>
    </row>
    <row r="319" s="18" customFormat="1" ht="12.75">
      <c r="B319" s="176"/>
    </row>
    <row r="320" s="18" customFormat="1" ht="12.75">
      <c r="B320" s="176"/>
    </row>
    <row r="321" s="18" customFormat="1" ht="12.75">
      <c r="B321" s="176"/>
    </row>
    <row r="322" s="18" customFormat="1" ht="12.75">
      <c r="B322" s="176"/>
    </row>
    <row r="323" s="18" customFormat="1" ht="12.75">
      <c r="B323" s="176"/>
    </row>
    <row r="324" s="18" customFormat="1" ht="12.75">
      <c r="B324" s="176"/>
    </row>
    <row r="325" s="18" customFormat="1" ht="12.75">
      <c r="B325" s="176"/>
    </row>
    <row r="326" s="18" customFormat="1" ht="12.75">
      <c r="B326" s="176"/>
    </row>
    <row r="327" s="18" customFormat="1" ht="12.75">
      <c r="B327" s="176"/>
    </row>
    <row r="328" s="18" customFormat="1" ht="12.75">
      <c r="B328" s="176"/>
    </row>
    <row r="329" s="18" customFormat="1" ht="12.75">
      <c r="B329" s="176"/>
    </row>
    <row r="330" s="18" customFormat="1" ht="12.75">
      <c r="B330" s="176"/>
    </row>
    <row r="331" s="18" customFormat="1" ht="12.75">
      <c r="B331" s="176"/>
    </row>
    <row r="332" s="18" customFormat="1" ht="12.75">
      <c r="B332" s="176"/>
    </row>
    <row r="333" s="18" customFormat="1" ht="12.75">
      <c r="B333" s="176"/>
    </row>
    <row r="334" s="18" customFormat="1" ht="12.75">
      <c r="B334" s="176"/>
    </row>
    <row r="335" s="18" customFormat="1" ht="12.75">
      <c r="B335" s="176"/>
    </row>
    <row r="336" s="18" customFormat="1" ht="12.75">
      <c r="B336" s="176"/>
    </row>
    <row r="337" s="18" customFormat="1" ht="12.75">
      <c r="B337" s="176"/>
    </row>
    <row r="338" s="18" customFormat="1" ht="12.75">
      <c r="B338" s="176"/>
    </row>
    <row r="339" s="18" customFormat="1" ht="12.75">
      <c r="B339" s="176"/>
    </row>
    <row r="340" s="18" customFormat="1" ht="12.75">
      <c r="B340" s="176"/>
    </row>
    <row r="341" s="18" customFormat="1" ht="12.75">
      <c r="B341" s="176"/>
    </row>
    <row r="342" s="18" customFormat="1" ht="12.75">
      <c r="B342" s="176"/>
    </row>
    <row r="343" s="18" customFormat="1" ht="12.75">
      <c r="B343" s="176"/>
    </row>
    <row r="344" s="18" customFormat="1" ht="12.75">
      <c r="B344" s="176"/>
    </row>
    <row r="345" s="18" customFormat="1" ht="12.75">
      <c r="B345" s="176"/>
    </row>
    <row r="346" s="18" customFormat="1" ht="12.75">
      <c r="B346" s="176"/>
    </row>
    <row r="347" s="18" customFormat="1" ht="12.75">
      <c r="B347" s="176"/>
    </row>
    <row r="348" s="18" customFormat="1" ht="12.75">
      <c r="B348" s="176"/>
    </row>
    <row r="349" s="18" customFormat="1" ht="12.75">
      <c r="B349" s="176"/>
    </row>
    <row r="350" s="18" customFormat="1" ht="12.75">
      <c r="B350" s="176"/>
    </row>
    <row r="351" s="18" customFormat="1" ht="12.75">
      <c r="B351" s="176"/>
    </row>
    <row r="352" s="18" customFormat="1" ht="12.75">
      <c r="B352" s="176"/>
    </row>
    <row r="353" s="18" customFormat="1" ht="12.75">
      <c r="B353" s="176"/>
    </row>
    <row r="354" s="18" customFormat="1" ht="12.75">
      <c r="B354" s="176"/>
    </row>
    <row r="355" s="18" customFormat="1" ht="12.75">
      <c r="B355" s="176"/>
    </row>
    <row r="356" s="18" customFormat="1" ht="12.75">
      <c r="B356" s="176"/>
    </row>
    <row r="357" s="18" customFormat="1" ht="12.75">
      <c r="B357" s="176"/>
    </row>
    <row r="358" s="18" customFormat="1" ht="12.75">
      <c r="B358" s="176"/>
    </row>
    <row r="359" s="18" customFormat="1" ht="12.75">
      <c r="B359" s="176"/>
    </row>
    <row r="360" s="18" customFormat="1" ht="12.75">
      <c r="B360" s="176"/>
    </row>
    <row r="361" s="18" customFormat="1" ht="12.75">
      <c r="B361" s="176"/>
    </row>
    <row r="362" s="18" customFormat="1" ht="12.75">
      <c r="B362" s="176"/>
    </row>
    <row r="363" s="18" customFormat="1" ht="12.75">
      <c r="B363" s="176"/>
    </row>
    <row r="364" s="18" customFormat="1" ht="12.75">
      <c r="B364" s="176"/>
    </row>
    <row r="365" s="18" customFormat="1" ht="12.75">
      <c r="B365" s="176"/>
    </row>
    <row r="366" s="18" customFormat="1" ht="12.75">
      <c r="B366" s="176"/>
    </row>
    <row r="367" s="18" customFormat="1" ht="12.75">
      <c r="B367" s="176"/>
    </row>
    <row r="368" s="18" customFormat="1" ht="12.75">
      <c r="B368" s="176"/>
    </row>
    <row r="369" s="18" customFormat="1" ht="12.75">
      <c r="B369" s="176"/>
    </row>
    <row r="370" s="18" customFormat="1" ht="12.75">
      <c r="B370" s="176"/>
    </row>
    <row r="371" s="18" customFormat="1" ht="12.75">
      <c r="B371" s="176"/>
    </row>
    <row r="372" s="18" customFormat="1" ht="12.75">
      <c r="B372" s="176"/>
    </row>
    <row r="373" s="18" customFormat="1" ht="12.75">
      <c r="B373" s="176"/>
    </row>
    <row r="374" s="18" customFormat="1" ht="12.75">
      <c r="B374" s="176"/>
    </row>
    <row r="375" s="18" customFormat="1" ht="12.75">
      <c r="B375" s="176"/>
    </row>
    <row r="376" s="18" customFormat="1" ht="12.75">
      <c r="B376" s="176"/>
    </row>
    <row r="377" s="18" customFormat="1" ht="12.75">
      <c r="B377" s="176"/>
    </row>
    <row r="378" s="18" customFormat="1" ht="12.75">
      <c r="B378" s="176"/>
    </row>
    <row r="379" s="18" customFormat="1" ht="12.75">
      <c r="B379" s="176"/>
    </row>
    <row r="380" s="18" customFormat="1" ht="12.75">
      <c r="B380" s="176"/>
    </row>
    <row r="381" s="18" customFormat="1" ht="12.75">
      <c r="B381" s="176"/>
    </row>
    <row r="382" s="18" customFormat="1" ht="12.75">
      <c r="B382" s="176"/>
    </row>
    <row r="383" s="18" customFormat="1" ht="12.75">
      <c r="B383" s="176"/>
    </row>
    <row r="384" s="18" customFormat="1" ht="12.75">
      <c r="B384" s="176"/>
    </row>
    <row r="385" s="18" customFormat="1" ht="12.75">
      <c r="B385" s="176"/>
    </row>
    <row r="386" s="18" customFormat="1" ht="12.75">
      <c r="B386" s="176"/>
    </row>
    <row r="387" s="18" customFormat="1" ht="12.75">
      <c r="B387" s="176"/>
    </row>
    <row r="388" s="18" customFormat="1" ht="12.75">
      <c r="B388" s="176"/>
    </row>
    <row r="389" s="18" customFormat="1" ht="12.75">
      <c r="B389" s="176"/>
    </row>
    <row r="390" s="18" customFormat="1" ht="12.75">
      <c r="B390" s="176"/>
    </row>
    <row r="391" s="18" customFormat="1" ht="12.75">
      <c r="B391" s="176"/>
    </row>
    <row r="392" s="18" customFormat="1" ht="12.75">
      <c r="B392" s="176"/>
    </row>
    <row r="393" s="18" customFormat="1" ht="12.75">
      <c r="B393" s="176"/>
    </row>
    <row r="394" s="18" customFormat="1" ht="12.75">
      <c r="B394" s="176"/>
    </row>
    <row r="395" s="18" customFormat="1" ht="12.75">
      <c r="B395" s="176"/>
    </row>
    <row r="396" s="18" customFormat="1" ht="12.75">
      <c r="B396" s="176"/>
    </row>
    <row r="397" s="18" customFormat="1" ht="12.75">
      <c r="B397" s="176"/>
    </row>
    <row r="398" s="18" customFormat="1" ht="12.75">
      <c r="B398" s="176"/>
    </row>
    <row r="399" s="18" customFormat="1" ht="12.75">
      <c r="B399" s="176"/>
    </row>
    <row r="400" s="18" customFormat="1" ht="12.75">
      <c r="B400" s="176"/>
    </row>
    <row r="401" s="18" customFormat="1" ht="12.75">
      <c r="B401" s="176"/>
    </row>
    <row r="402" s="18" customFormat="1" ht="12.75">
      <c r="B402" s="176"/>
    </row>
    <row r="403" s="18" customFormat="1" ht="12.75">
      <c r="B403" s="176"/>
    </row>
    <row r="404" s="18" customFormat="1" ht="12.75">
      <c r="B404" s="176"/>
    </row>
    <row r="405" s="18" customFormat="1" ht="12.75">
      <c r="B405" s="176"/>
    </row>
    <row r="406" s="18" customFormat="1" ht="12.75">
      <c r="B406" s="176"/>
    </row>
    <row r="407" s="18" customFormat="1" ht="12.75">
      <c r="B407" s="176"/>
    </row>
    <row r="408" s="18" customFormat="1" ht="12.75">
      <c r="B408" s="176"/>
    </row>
    <row r="409" s="18" customFormat="1" ht="12.75">
      <c r="B409" s="176"/>
    </row>
    <row r="410" s="18" customFormat="1" ht="12.75">
      <c r="B410" s="176"/>
    </row>
    <row r="411" s="18" customFormat="1" ht="12.75">
      <c r="B411" s="176"/>
    </row>
    <row r="412" s="18" customFormat="1" ht="12.75">
      <c r="B412" s="176"/>
    </row>
    <row r="413" s="18" customFormat="1" ht="12.75">
      <c r="B413" s="176"/>
    </row>
    <row r="414" s="18" customFormat="1" ht="12.75">
      <c r="B414" s="176"/>
    </row>
    <row r="415" s="18" customFormat="1" ht="12.75">
      <c r="B415" s="176"/>
    </row>
    <row r="416" s="18" customFormat="1" ht="12.75">
      <c r="B416" s="176"/>
    </row>
    <row r="417" s="18" customFormat="1" ht="12.75">
      <c r="B417" s="176"/>
    </row>
    <row r="418" s="18" customFormat="1" ht="12.75">
      <c r="B418" s="176"/>
    </row>
    <row r="419" s="18" customFormat="1" ht="12.75">
      <c r="B419" s="176"/>
    </row>
    <row r="420" s="18" customFormat="1" ht="12.75">
      <c r="B420" s="176"/>
    </row>
    <row r="421" s="18" customFormat="1" ht="12.75">
      <c r="B421" s="176"/>
    </row>
    <row r="422" s="18" customFormat="1" ht="12.75">
      <c r="B422" s="176"/>
    </row>
    <row r="423" s="18" customFormat="1" ht="12.75">
      <c r="B423" s="176"/>
    </row>
    <row r="424" s="18" customFormat="1" ht="12.75">
      <c r="B424" s="176"/>
    </row>
    <row r="425" s="18" customFormat="1" ht="12.75">
      <c r="B425" s="176"/>
    </row>
    <row r="426" s="18" customFormat="1" ht="12.75">
      <c r="B426" s="176"/>
    </row>
    <row r="427" s="18" customFormat="1" ht="12.75">
      <c r="B427" s="176"/>
    </row>
    <row r="428" s="18" customFormat="1" ht="12.75">
      <c r="B428" s="176"/>
    </row>
    <row r="429" s="18" customFormat="1" ht="12.75">
      <c r="B429" s="176"/>
    </row>
    <row r="430" s="18" customFormat="1" ht="12.75">
      <c r="B430" s="176"/>
    </row>
    <row r="431" s="18" customFormat="1" ht="12.75">
      <c r="B431" s="176"/>
    </row>
    <row r="432" s="18" customFormat="1" ht="12.75">
      <c r="B432" s="176"/>
    </row>
    <row r="433" s="18" customFormat="1" ht="12.75">
      <c r="B433" s="176"/>
    </row>
    <row r="434" s="18" customFormat="1" ht="12.75">
      <c r="B434" s="176"/>
    </row>
    <row r="435" s="18" customFormat="1" ht="12.75">
      <c r="B435" s="176"/>
    </row>
    <row r="436" s="18" customFormat="1" ht="12.75">
      <c r="B436" s="176"/>
    </row>
    <row r="437" s="18" customFormat="1" ht="12.75">
      <c r="B437" s="176"/>
    </row>
    <row r="438" s="18" customFormat="1" ht="12.75">
      <c r="B438" s="176"/>
    </row>
    <row r="439" s="18" customFormat="1" ht="12.75">
      <c r="B439" s="176"/>
    </row>
    <row r="440" s="18" customFormat="1" ht="12.75">
      <c r="B440" s="176"/>
    </row>
    <row r="441" s="18" customFormat="1" ht="12.75">
      <c r="B441" s="176"/>
    </row>
    <row r="442" s="18" customFormat="1" ht="12.75">
      <c r="B442" s="176"/>
    </row>
    <row r="443" s="18" customFormat="1" ht="12.75">
      <c r="B443" s="176"/>
    </row>
    <row r="444" s="18" customFormat="1" ht="12.75">
      <c r="B444" s="176"/>
    </row>
    <row r="445" s="18" customFormat="1" ht="12.75">
      <c r="B445" s="176"/>
    </row>
    <row r="446" s="18" customFormat="1" ht="12.75">
      <c r="B446" s="176"/>
    </row>
    <row r="447" s="18" customFormat="1" ht="12.75">
      <c r="B447" s="176"/>
    </row>
    <row r="448" s="18" customFormat="1" ht="12.75">
      <c r="B448" s="176"/>
    </row>
    <row r="449" s="18" customFormat="1" ht="12.75">
      <c r="B449" s="176"/>
    </row>
    <row r="450" s="18" customFormat="1" ht="12.75">
      <c r="B450" s="176"/>
    </row>
    <row r="451" s="18" customFormat="1" ht="12.75">
      <c r="B451" s="176"/>
    </row>
    <row r="452" s="18" customFormat="1" ht="12.75">
      <c r="B452" s="176"/>
    </row>
    <row r="453" s="18" customFormat="1" ht="12.75">
      <c r="B453" s="176"/>
    </row>
    <row r="454" s="18" customFormat="1" ht="12.75">
      <c r="B454" s="176"/>
    </row>
    <row r="455" s="18" customFormat="1" ht="12.75">
      <c r="B455" s="176"/>
    </row>
    <row r="456" s="18" customFormat="1" ht="12.75">
      <c r="B456" s="176"/>
    </row>
    <row r="457" s="18" customFormat="1" ht="12.75">
      <c r="B457" s="176"/>
    </row>
    <row r="458" s="18" customFormat="1" ht="12.75">
      <c r="B458" s="176"/>
    </row>
    <row r="459" s="18" customFormat="1" ht="12.75">
      <c r="B459" s="176"/>
    </row>
    <row r="460" s="18" customFormat="1" ht="12.75">
      <c r="B460" s="176"/>
    </row>
    <row r="461" s="18" customFormat="1" ht="12.75">
      <c r="B461" s="176"/>
    </row>
    <row r="462" s="18" customFormat="1" ht="12.75">
      <c r="B462" s="176"/>
    </row>
    <row r="463" s="18" customFormat="1" ht="12.75">
      <c r="B463" s="176"/>
    </row>
    <row r="464" s="18" customFormat="1" ht="12.75">
      <c r="B464" s="176"/>
    </row>
    <row r="465" s="18" customFormat="1" ht="12.75">
      <c r="B465" s="176"/>
    </row>
    <row r="466" s="18" customFormat="1" ht="12.75">
      <c r="B466" s="176"/>
    </row>
    <row r="467" s="18" customFormat="1" ht="12.75">
      <c r="B467" s="176"/>
    </row>
    <row r="468" s="18" customFormat="1" ht="12.75">
      <c r="B468" s="176"/>
    </row>
    <row r="469" s="18" customFormat="1" ht="12.75">
      <c r="B469" s="176"/>
    </row>
    <row r="470" s="18" customFormat="1" ht="12.75">
      <c r="B470" s="176"/>
    </row>
    <row r="471" s="18" customFormat="1" ht="12.75">
      <c r="B471" s="176"/>
    </row>
    <row r="472" s="18" customFormat="1" ht="12.75">
      <c r="B472" s="176"/>
    </row>
    <row r="473" s="18" customFormat="1" ht="12.75">
      <c r="B473" s="176"/>
    </row>
    <row r="474" s="18" customFormat="1" ht="12.75">
      <c r="B474" s="176"/>
    </row>
    <row r="475" s="18" customFormat="1" ht="12.75">
      <c r="B475" s="176"/>
    </row>
    <row r="476" s="18" customFormat="1" ht="12.75">
      <c r="B476" s="176"/>
    </row>
    <row r="477" s="18" customFormat="1" ht="12.75">
      <c r="B477" s="176"/>
    </row>
    <row r="478" s="18" customFormat="1" ht="12.75">
      <c r="B478" s="176"/>
    </row>
    <row r="479" s="18" customFormat="1" ht="12.75">
      <c r="B479" s="176"/>
    </row>
    <row r="480" s="18" customFormat="1" ht="12.75">
      <c r="B480" s="176"/>
    </row>
    <row r="481" s="18" customFormat="1" ht="12.75">
      <c r="B481" s="176"/>
    </row>
    <row r="482" s="18" customFormat="1" ht="12.75">
      <c r="B482" s="176"/>
    </row>
    <row r="483" s="18" customFormat="1" ht="12.75">
      <c r="B483" s="176"/>
    </row>
    <row r="484" s="18" customFormat="1" ht="12.75">
      <c r="B484" s="176"/>
    </row>
    <row r="485" s="18" customFormat="1" ht="12.75">
      <c r="B485" s="176"/>
    </row>
    <row r="486" s="18" customFormat="1" ht="12.75">
      <c r="B486" s="176"/>
    </row>
    <row r="487" s="18" customFormat="1" ht="12.75">
      <c r="B487" s="176"/>
    </row>
    <row r="488" s="18" customFormat="1" ht="12.75">
      <c r="B488" s="176"/>
    </row>
    <row r="489" s="18" customFormat="1" ht="12.75">
      <c r="B489" s="176"/>
    </row>
    <row r="490" s="18" customFormat="1" ht="12.75">
      <c r="B490" s="176"/>
    </row>
    <row r="491" s="18" customFormat="1" ht="12.75">
      <c r="B491" s="176"/>
    </row>
    <row r="492" s="18" customFormat="1" ht="12.75">
      <c r="B492" s="176"/>
    </row>
    <row r="493" s="18" customFormat="1" ht="12.75">
      <c r="B493" s="176"/>
    </row>
    <row r="494" s="18" customFormat="1" ht="12.75">
      <c r="B494" s="176"/>
    </row>
    <row r="495" s="18" customFormat="1" ht="12.75">
      <c r="B495" s="176"/>
    </row>
    <row r="496" s="18" customFormat="1" ht="12.75">
      <c r="B496" s="176"/>
    </row>
    <row r="497" s="18" customFormat="1" ht="12.75">
      <c r="B497" s="176"/>
    </row>
    <row r="498" s="18" customFormat="1" ht="12.75">
      <c r="B498" s="176"/>
    </row>
    <row r="499" s="18" customFormat="1" ht="12.75">
      <c r="B499" s="176"/>
    </row>
    <row r="500" s="18" customFormat="1" ht="12.75">
      <c r="B500" s="176"/>
    </row>
    <row r="501" s="18" customFormat="1" ht="12.75">
      <c r="B501" s="176"/>
    </row>
    <row r="502" s="18" customFormat="1" ht="12.75">
      <c r="B502" s="176"/>
    </row>
    <row r="503" s="18" customFormat="1" ht="12.75">
      <c r="B503" s="176"/>
    </row>
    <row r="504" s="18" customFormat="1" ht="12.75">
      <c r="B504" s="176"/>
    </row>
    <row r="505" s="18" customFormat="1" ht="12.75">
      <c r="B505" s="176"/>
    </row>
    <row r="506" s="18" customFormat="1" ht="12.75">
      <c r="B506" s="176"/>
    </row>
    <row r="507" s="18" customFormat="1" ht="12.75">
      <c r="B507" s="176"/>
    </row>
    <row r="508" s="18" customFormat="1" ht="12.75">
      <c r="B508" s="176"/>
    </row>
    <row r="509" s="18" customFormat="1" ht="12.75">
      <c r="B509" s="176"/>
    </row>
    <row r="510" s="18" customFormat="1" ht="12.75">
      <c r="B510" s="176"/>
    </row>
    <row r="511" s="18" customFormat="1" ht="12.75">
      <c r="B511" s="176"/>
    </row>
    <row r="512" s="18" customFormat="1" ht="12.75">
      <c r="B512" s="176"/>
    </row>
  </sheetData>
  <sheetProtection password="FA29" sheet="1" objects="1" scenarios="1" formatColumns="0" formatRows="0"/>
  <mergeCells count="99">
    <mergeCell ref="A251:Q251"/>
    <mergeCell ref="A240:Q240"/>
    <mergeCell ref="A241:Q241"/>
    <mergeCell ref="A242:Q242"/>
    <mergeCell ref="A243:Q243"/>
    <mergeCell ref="A244:Q244"/>
    <mergeCell ref="A250:Q250"/>
    <mergeCell ref="A247:Q247"/>
    <mergeCell ref="A238:Q238"/>
    <mergeCell ref="B239:Q239"/>
    <mergeCell ref="A248:Q248"/>
    <mergeCell ref="A249:Q249"/>
    <mergeCell ref="A245:Q245"/>
    <mergeCell ref="A246:Q246"/>
    <mergeCell ref="A236:Q236"/>
    <mergeCell ref="A237:Q237"/>
    <mergeCell ref="A230:Q230"/>
    <mergeCell ref="A231:Q231"/>
    <mergeCell ref="A232:Q232"/>
    <mergeCell ref="B233:Q233"/>
    <mergeCell ref="A234:Q234"/>
    <mergeCell ref="A235:Q235"/>
    <mergeCell ref="A222:Q222"/>
    <mergeCell ref="A223:Q223"/>
    <mergeCell ref="A224:Q224"/>
    <mergeCell ref="A225:Q225"/>
    <mergeCell ref="A226:Q226"/>
    <mergeCell ref="B227:Q227"/>
    <mergeCell ref="A228:Q228"/>
    <mergeCell ref="A229:Q229"/>
    <mergeCell ref="A214:Q214"/>
    <mergeCell ref="B215:Q215"/>
    <mergeCell ref="A216:Q216"/>
    <mergeCell ref="A217:Q217"/>
    <mergeCell ref="A218:Q218"/>
    <mergeCell ref="A219:Q219"/>
    <mergeCell ref="A220:Q220"/>
    <mergeCell ref="B221:Q221"/>
    <mergeCell ref="A206:Q206"/>
    <mergeCell ref="A207:Q207"/>
    <mergeCell ref="A208:Q208"/>
    <mergeCell ref="B209:Q209"/>
    <mergeCell ref="A210:Q210"/>
    <mergeCell ref="A211:Q211"/>
    <mergeCell ref="A212:Q212"/>
    <mergeCell ref="A213:Q213"/>
    <mergeCell ref="A198:Q198"/>
    <mergeCell ref="A199:Q199"/>
    <mergeCell ref="A200:Q200"/>
    <mergeCell ref="A201:Q201"/>
    <mergeCell ref="A202:Q202"/>
    <mergeCell ref="B203:Q203"/>
    <mergeCell ref="A204:Q204"/>
    <mergeCell ref="A205:Q205"/>
    <mergeCell ref="A190:Q190"/>
    <mergeCell ref="B191:Q191"/>
    <mergeCell ref="A192:Q192"/>
    <mergeCell ref="A193:Q193"/>
    <mergeCell ref="A194:Q194"/>
    <mergeCell ref="A195:Q195"/>
    <mergeCell ref="A196:Q196"/>
    <mergeCell ref="B197:Q197"/>
    <mergeCell ref="B182:I182"/>
    <mergeCell ref="J182:L182"/>
    <mergeCell ref="B184:Q184"/>
    <mergeCell ref="B185:Q185"/>
    <mergeCell ref="A186:Q186"/>
    <mergeCell ref="A187:Q187"/>
    <mergeCell ref="A188:Q188"/>
    <mergeCell ref="A189:Q189"/>
    <mergeCell ref="B179:I179"/>
    <mergeCell ref="J179:L179"/>
    <mergeCell ref="B180:M180"/>
    <mergeCell ref="B181:I181"/>
    <mergeCell ref="J181:L181"/>
    <mergeCell ref="B168:L168"/>
    <mergeCell ref="B169:L169"/>
    <mergeCell ref="B170:L170"/>
    <mergeCell ref="B171:L171"/>
    <mergeCell ref="B172:L172"/>
    <mergeCell ref="B173:L173"/>
    <mergeCell ref="B174:L174"/>
    <mergeCell ref="B175:L175"/>
    <mergeCell ref="B135:L135"/>
    <mergeCell ref="B151:L151"/>
    <mergeCell ref="B167:L167"/>
    <mergeCell ref="B87:L87"/>
    <mergeCell ref="B103:L103"/>
    <mergeCell ref="B119:L119"/>
    <mergeCell ref="B55:L55"/>
    <mergeCell ref="B71:L71"/>
    <mergeCell ref="B6:L6"/>
    <mergeCell ref="B7:L7"/>
    <mergeCell ref="B23:L23"/>
    <mergeCell ref="B39:L39"/>
    <mergeCell ref="B2:Q2"/>
    <mergeCell ref="B3:L3"/>
    <mergeCell ref="P3:Q3"/>
    <mergeCell ref="B5:L5"/>
  </mergeCells>
  <conditionalFormatting sqref="B181:L182">
    <cfRule type="expression" priority="1" dxfId="0" stopIfTrue="1">
      <formula>$P$182="NIE"</formula>
    </cfRule>
  </conditionalFormatting>
  <dataValidations count="2">
    <dataValidation type="textLength" operator="lessThanOrEqual" allowBlank="1" showInputMessage="1" showErrorMessage="1" prompt="Max. do 1000 znaków w komórce!&#10;Liczba znaków wyświetlana w jednej komórce to 1000 znaków - standard MS Excel 2003" error="Max. do 1000 znaków w komórce!" sqref="A249:A251 A186:A190 A192:A196 A198:A202 A204:A208 A210:A214 A216:A220 A222:A226 A228:A232 A234:A238 A240:A247">
      <formula1>1000</formula1>
    </dataValidation>
    <dataValidation type="list" allowBlank="1" showInputMessage="1" showErrorMessage="1" sqref="J179 J181:J182">
      <formula1>"zawierającymi,nie zawierającymi,częściowo zawierającymi"</formula1>
    </dataValidation>
  </dataValidation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&amp;L&amp;T            &amp;D&amp;CStrona &amp;P z &amp;N&amp;R&amp;A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1">
      <selection activeCell="A2" sqref="A2:V2"/>
    </sheetView>
  </sheetViews>
  <sheetFormatPr defaultColWidth="9.140625" defaultRowHeight="12.75"/>
  <cols>
    <col min="1" max="1" width="7.57421875" style="0" customWidth="1"/>
    <col min="2" max="2" width="43.28125" style="0" customWidth="1"/>
    <col min="3" max="3" width="3.28125" style="0" customWidth="1"/>
    <col min="4" max="6" width="3.140625" style="0" customWidth="1"/>
    <col min="7" max="8" width="2.7109375" style="0" customWidth="1"/>
    <col min="9" max="9" width="2.8515625" style="0" customWidth="1"/>
    <col min="10" max="10" width="3.28125" style="0" customWidth="1"/>
    <col min="11" max="11" width="3.140625" style="0" customWidth="1"/>
    <col min="12" max="12" width="2.8515625" style="0" customWidth="1"/>
    <col min="13" max="13" width="3.00390625" style="0" customWidth="1"/>
    <col min="14" max="14" width="3.140625" style="0" customWidth="1"/>
    <col min="15" max="15" width="3.8515625" style="0" customWidth="1"/>
    <col min="16" max="16" width="3.7109375" style="0" customWidth="1"/>
    <col min="17" max="17" width="4.00390625" style="0" customWidth="1"/>
    <col min="18" max="22" width="3.8515625" style="0" customWidth="1"/>
    <col min="23" max="36" width="9.140625" style="18" customWidth="1"/>
  </cols>
  <sheetData>
    <row r="1" spans="1:23" ht="13.5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13.5" thickBot="1">
      <c r="A2" s="934" t="s">
        <v>407</v>
      </c>
      <c r="B2" s="935"/>
      <c r="C2" s="935"/>
      <c r="D2" s="935"/>
      <c r="E2" s="935"/>
      <c r="F2" s="935"/>
      <c r="G2" s="935"/>
      <c r="H2" s="935"/>
      <c r="I2" s="935"/>
      <c r="J2" s="935"/>
      <c r="K2" s="935"/>
      <c r="L2" s="935"/>
      <c r="M2" s="935"/>
      <c r="N2" s="935"/>
      <c r="O2" s="935"/>
      <c r="P2" s="935"/>
      <c r="Q2" s="935"/>
      <c r="R2" s="935"/>
      <c r="S2" s="935"/>
      <c r="T2" s="935"/>
      <c r="U2" s="935"/>
      <c r="V2" s="936"/>
      <c r="W2" s="17"/>
    </row>
    <row r="3" spans="1:23" ht="12.75">
      <c r="A3" s="939" t="s">
        <v>329</v>
      </c>
      <c r="B3" s="942" t="s">
        <v>328</v>
      </c>
      <c r="C3" s="927">
        <f>IF(Wnioskodawca!AG22=Wnioskodawca!T19,Wnioskodawca!T19,(Wnioskodawca!T19&amp;"/"&amp;Wnioskodawca!T19+1))</f>
        <v>1900</v>
      </c>
      <c r="D3" s="928"/>
      <c r="E3" s="928"/>
      <c r="F3" s="929"/>
      <c r="G3" s="929"/>
      <c r="H3" s="929"/>
      <c r="I3" s="929"/>
      <c r="J3" s="929"/>
      <c r="K3" s="929"/>
      <c r="L3" s="929"/>
      <c r="M3" s="929"/>
      <c r="N3" s="930"/>
      <c r="O3" s="937">
        <f>IF(Wnioskodawca!AH26="pp","",IF(AND(9&lt;N5,N5&lt;12),Wnioskodawca!T19+2,IF(N5=12,Wnioskodawca!T19+1,IF(OR(O4="I",P4="I",Q4="I",R4="I"),Wnioskodawca!T19+1&amp;"/"&amp;Wnioskodawca!T19+2,Wnioskodawca!T19+1))))</f>
      </c>
      <c r="P3" s="938"/>
      <c r="Q3" s="938"/>
      <c r="R3" s="938"/>
      <c r="S3" s="931">
        <f>IF(Wnioskodawca!AT26="pp","",IF(R4="IV",O3+1,IF(OR(S4="I",T4="I",U4="I",V4="I"),Wnioskodawca!T19+2&amp;"/"&amp;Wnioskodawca!T19+3,Wnioskodawca!T19+2)))</f>
      </c>
      <c r="T3" s="932"/>
      <c r="U3" s="932"/>
      <c r="V3" s="933"/>
      <c r="W3" s="17"/>
    </row>
    <row r="4" spans="1:23" ht="12.75">
      <c r="A4" s="940"/>
      <c r="B4" s="943"/>
      <c r="C4" s="945"/>
      <c r="D4" s="946"/>
      <c r="E4" s="947"/>
      <c r="F4" s="130"/>
      <c r="G4" s="131"/>
      <c r="H4" s="132"/>
      <c r="I4" s="130"/>
      <c r="J4" s="131"/>
      <c r="K4" s="132"/>
      <c r="L4" s="130"/>
      <c r="M4" s="131"/>
      <c r="N4" s="133"/>
      <c r="O4" s="7">
        <f>IF(AND(Wnioskodawca!AH26="pp",Wnioskodawca!AI26="pp",Wnioskodawca!AJ26="pp"),"",IF($N$5&gt;9,"I",IF($N$5+1&gt;9,"IV",IF($N$5+1&gt;6,"III","II"))))</f>
      </c>
      <c r="P4" s="7">
        <f>IF(AND(Wnioskodawca!AK26="pp",Wnioskodawca!AL26="pp",Wnioskodawca!AM26="pp"),"",IF(O$4="I","II",IF(O$4="II","III",IF(O$4="III","IV","I"))))</f>
      </c>
      <c r="Q4" s="7">
        <f>IF(AND(Wnioskodawca!AN26="pp",Wnioskodawca!AO26="pp",Wnioskodawca!AP26="pp"),"",IF(P$4="I","II",IF(P$4="II","III",IF(P$4="III","IV","I"))))</f>
      </c>
      <c r="R4" s="134">
        <f>IF(AND(Wnioskodawca!AQ26="pp",Wnioskodawca!AR26="pp",Wnioskodawca!AV26="pp"),"",IF(Q$4="I","II",IF(Q$4="II","III",IF(Q$4="III","IV","I"))))</f>
      </c>
      <c r="S4" s="142" t="str">
        <f>IF(AND(Wnioskodawca!AT26="pp",Wnioskodawca!AU26="pp",Wnioskodawca!AV26="pp")," ",IF(R$4="I","II",IF(R$4="II","III",IF(R$4="III","IV","I"))))</f>
        <v> </v>
      </c>
      <c r="T4" s="143" t="str">
        <f>IF(AND(Wnioskodawca!AW26="pp",Wnioskodawca!AX26="pp",Wnioskodawca!AY26="pp")," ",IF(S$4="II","III",IF(S$4="III","IV","I")))</f>
        <v> </v>
      </c>
      <c r="U4" s="143" t="str">
        <f>IF(AND(Wnioskodawca!AZ26="pp",Wnioskodawca!BA26="pp",Wnioskodawca!BB26="pp")," ",IF(T$4="I","II",IF(T$4="II","III",IF(T$4="III","IV","I"))))</f>
        <v> </v>
      </c>
      <c r="V4" s="144" t="str">
        <f>IF(AND(Wnioskodawca!BC26="pp",Wnioskodawca!BD26="pp",Wnioskodawca!BE26="pp")," ",IF(U$4="I","II",IF(U$4="II","III",IF(U$4="III","IV","I"))))</f>
        <v> </v>
      </c>
      <c r="W4" s="17"/>
    </row>
    <row r="5" spans="1:26" ht="13.5" thickBot="1">
      <c r="A5" s="941"/>
      <c r="B5" s="944"/>
      <c r="C5" s="8">
        <f>Wnioskodawca!V19</f>
        <v>1</v>
      </c>
      <c r="D5" s="8" t="str">
        <f>IF(Wnioskodawca!W26="pp"," ",Wnioskodawca!W19)</f>
        <v> </v>
      </c>
      <c r="E5" s="8" t="str">
        <f>IF(Wnioskodawca!X26="pp"," ",Wnioskodawca!X19)</f>
        <v> </v>
      </c>
      <c r="F5" s="8" t="str">
        <f>IF(Wnioskodawca!Y26="pp"," ",Wnioskodawca!Y19)</f>
        <v> </v>
      </c>
      <c r="G5" s="8" t="str">
        <f>IF(Wnioskodawca!Z26="pp"," ",Wnioskodawca!Z19)</f>
        <v> </v>
      </c>
      <c r="H5" s="8" t="str">
        <f>IF(Wnioskodawca!AA26="pp"," ",Wnioskodawca!AA19)</f>
        <v> </v>
      </c>
      <c r="I5" s="8" t="str">
        <f>IF(Wnioskodawca!AB26="pp"," ",Wnioskodawca!AB19)</f>
        <v> </v>
      </c>
      <c r="J5" s="8" t="str">
        <f>IF(Wnioskodawca!AC26="pp"," ",Wnioskodawca!AC19)</f>
        <v> </v>
      </c>
      <c r="K5" s="8" t="str">
        <f>IF(Wnioskodawca!AD26="pp"," ",Wnioskodawca!AD19)</f>
        <v> </v>
      </c>
      <c r="L5" s="8" t="str">
        <f>IF(Wnioskodawca!AE26="pp"," ",Wnioskodawca!AE19)</f>
        <v> </v>
      </c>
      <c r="M5" s="8" t="str">
        <f>IF(Wnioskodawca!AF26="pp"," ",Wnioskodawca!AF19)</f>
        <v> </v>
      </c>
      <c r="N5" s="8" t="str">
        <f>IF(Wnioskodawca!AG26="pp"," ",Wnioskodawca!AG19)</f>
        <v> </v>
      </c>
      <c r="O5" s="9" t="s">
        <v>388</v>
      </c>
      <c r="P5" s="10" t="s">
        <v>388</v>
      </c>
      <c r="Q5" s="10" t="s">
        <v>388</v>
      </c>
      <c r="R5" s="135" t="s">
        <v>388</v>
      </c>
      <c r="S5" s="139" t="s">
        <v>388</v>
      </c>
      <c r="T5" s="140" t="s">
        <v>388</v>
      </c>
      <c r="U5" s="140" t="s">
        <v>388</v>
      </c>
      <c r="V5" s="141" t="s">
        <v>388</v>
      </c>
      <c r="W5" s="17"/>
      <c r="X5" s="145"/>
      <c r="Z5" s="127"/>
    </row>
    <row r="6" spans="1:23" ht="16.5" customHeight="1">
      <c r="A6" s="2"/>
      <c r="B6" s="11"/>
      <c r="C6" s="74"/>
      <c r="D6" s="75"/>
      <c r="E6" s="76"/>
      <c r="F6" s="77"/>
      <c r="G6" s="76"/>
      <c r="H6" s="77"/>
      <c r="I6" s="76"/>
      <c r="J6" s="77"/>
      <c r="K6" s="76"/>
      <c r="L6" s="77"/>
      <c r="M6" s="76"/>
      <c r="N6" s="78"/>
      <c r="O6" s="79"/>
      <c r="P6" s="80"/>
      <c r="Q6" s="80"/>
      <c r="R6" s="136"/>
      <c r="S6" s="82"/>
      <c r="T6" s="76"/>
      <c r="U6" s="76"/>
      <c r="V6" s="78"/>
      <c r="W6" s="17"/>
    </row>
    <row r="7" spans="1:23" ht="16.5" customHeight="1">
      <c r="A7" s="3"/>
      <c r="B7" s="12"/>
      <c r="C7" s="83"/>
      <c r="D7" s="84"/>
      <c r="E7" s="85"/>
      <c r="F7" s="86"/>
      <c r="G7" s="85"/>
      <c r="H7" s="86"/>
      <c r="I7" s="85"/>
      <c r="J7" s="86"/>
      <c r="K7" s="85"/>
      <c r="L7" s="86"/>
      <c r="M7" s="85"/>
      <c r="N7" s="87"/>
      <c r="O7" s="88"/>
      <c r="P7" s="89"/>
      <c r="Q7" s="89"/>
      <c r="R7" s="137"/>
      <c r="S7" s="90"/>
      <c r="T7" s="85"/>
      <c r="U7" s="85"/>
      <c r="V7" s="87"/>
      <c r="W7" s="17"/>
    </row>
    <row r="8" spans="1:23" ht="15" customHeight="1">
      <c r="A8" s="3"/>
      <c r="B8" s="12"/>
      <c r="C8" s="91"/>
      <c r="D8" s="92"/>
      <c r="E8" s="93"/>
      <c r="F8" s="94"/>
      <c r="G8" s="93"/>
      <c r="H8" s="94"/>
      <c r="I8" s="93"/>
      <c r="J8" s="94"/>
      <c r="K8" s="93"/>
      <c r="L8" s="94"/>
      <c r="M8" s="93"/>
      <c r="N8" s="95"/>
      <c r="O8" s="96"/>
      <c r="P8" s="97"/>
      <c r="Q8" s="97"/>
      <c r="R8" s="138"/>
      <c r="S8" s="98"/>
      <c r="T8" s="93"/>
      <c r="U8" s="93"/>
      <c r="V8" s="95"/>
      <c r="W8" s="17"/>
    </row>
    <row r="9" spans="1:23" ht="17.25" customHeight="1">
      <c r="A9" s="3"/>
      <c r="B9" s="12"/>
      <c r="C9" s="91"/>
      <c r="D9" s="92"/>
      <c r="E9" s="93"/>
      <c r="F9" s="99"/>
      <c r="G9" s="93"/>
      <c r="H9" s="94"/>
      <c r="I9" s="93"/>
      <c r="J9" s="94"/>
      <c r="K9" s="93"/>
      <c r="L9" s="94"/>
      <c r="M9" s="93"/>
      <c r="N9" s="95"/>
      <c r="O9" s="96"/>
      <c r="P9" s="97"/>
      <c r="Q9" s="97"/>
      <c r="R9" s="138"/>
      <c r="S9" s="98"/>
      <c r="T9" s="93"/>
      <c r="U9" s="93"/>
      <c r="V9" s="95"/>
      <c r="W9" s="17"/>
    </row>
    <row r="10" spans="1:23" ht="17.25" customHeight="1">
      <c r="A10" s="3"/>
      <c r="B10" s="12"/>
      <c r="C10" s="91"/>
      <c r="D10" s="92"/>
      <c r="E10" s="93"/>
      <c r="F10" s="94"/>
      <c r="G10" s="93"/>
      <c r="H10" s="94"/>
      <c r="I10" s="93"/>
      <c r="J10" s="94"/>
      <c r="K10" s="93"/>
      <c r="L10" s="94"/>
      <c r="M10" s="93"/>
      <c r="N10" s="95"/>
      <c r="O10" s="96"/>
      <c r="P10" s="97"/>
      <c r="Q10" s="97"/>
      <c r="R10" s="138"/>
      <c r="S10" s="98"/>
      <c r="T10" s="93"/>
      <c r="U10" s="93"/>
      <c r="V10" s="95"/>
      <c r="W10" s="17"/>
    </row>
    <row r="11" spans="1:23" ht="16.5" customHeight="1">
      <c r="A11" s="3"/>
      <c r="B11" s="12"/>
      <c r="C11" s="83"/>
      <c r="D11" s="84"/>
      <c r="E11" s="85"/>
      <c r="F11" s="86"/>
      <c r="G11" s="85"/>
      <c r="H11" s="86"/>
      <c r="I11" s="85"/>
      <c r="J11" s="86"/>
      <c r="K11" s="85"/>
      <c r="L11" s="86"/>
      <c r="M11" s="85"/>
      <c r="N11" s="87"/>
      <c r="O11" s="88"/>
      <c r="P11" s="89"/>
      <c r="Q11" s="89"/>
      <c r="R11" s="137"/>
      <c r="S11" s="90"/>
      <c r="T11" s="85"/>
      <c r="U11" s="85"/>
      <c r="V11" s="87"/>
      <c r="W11" s="17"/>
    </row>
    <row r="12" spans="1:23" ht="16.5" customHeight="1">
      <c r="A12" s="3"/>
      <c r="B12" s="12"/>
      <c r="C12" s="91"/>
      <c r="D12" s="92"/>
      <c r="E12" s="93"/>
      <c r="F12" s="94"/>
      <c r="G12" s="93"/>
      <c r="H12" s="94"/>
      <c r="I12" s="93"/>
      <c r="J12" s="94"/>
      <c r="K12" s="93"/>
      <c r="L12" s="94"/>
      <c r="M12" s="93"/>
      <c r="N12" s="95"/>
      <c r="O12" s="96"/>
      <c r="P12" s="97"/>
      <c r="Q12" s="97"/>
      <c r="R12" s="138"/>
      <c r="S12" s="98"/>
      <c r="T12" s="93"/>
      <c r="U12" s="93"/>
      <c r="V12" s="95"/>
      <c r="W12" s="17"/>
    </row>
    <row r="13" spans="1:23" ht="16.5" customHeight="1">
      <c r="A13" s="3"/>
      <c r="B13" s="12"/>
      <c r="C13" s="91"/>
      <c r="D13" s="92"/>
      <c r="E13" s="93"/>
      <c r="F13" s="94"/>
      <c r="G13" s="93"/>
      <c r="H13" s="94"/>
      <c r="I13" s="93"/>
      <c r="J13" s="94"/>
      <c r="K13" s="93"/>
      <c r="L13" s="94"/>
      <c r="M13" s="93"/>
      <c r="N13" s="95"/>
      <c r="O13" s="96"/>
      <c r="P13" s="97"/>
      <c r="Q13" s="97"/>
      <c r="R13" s="138"/>
      <c r="S13" s="98"/>
      <c r="T13" s="93"/>
      <c r="U13" s="93"/>
      <c r="V13" s="95"/>
      <c r="W13" s="17"/>
    </row>
    <row r="14" spans="1:23" ht="17.25" customHeight="1">
      <c r="A14" s="3"/>
      <c r="B14" s="12"/>
      <c r="C14" s="91"/>
      <c r="D14" s="92"/>
      <c r="E14" s="93"/>
      <c r="F14" s="94"/>
      <c r="G14" s="93"/>
      <c r="H14" s="94"/>
      <c r="I14" s="93"/>
      <c r="J14" s="94"/>
      <c r="K14" s="93"/>
      <c r="L14" s="94"/>
      <c r="M14" s="93"/>
      <c r="N14" s="95"/>
      <c r="O14" s="96"/>
      <c r="P14" s="97"/>
      <c r="Q14" s="97"/>
      <c r="R14" s="138"/>
      <c r="S14" s="98"/>
      <c r="T14" s="93"/>
      <c r="U14" s="93"/>
      <c r="V14" s="95"/>
      <c r="W14" s="17"/>
    </row>
    <row r="15" spans="1:23" ht="17.25" customHeight="1">
      <c r="A15" s="3"/>
      <c r="B15" s="12"/>
      <c r="C15" s="83"/>
      <c r="D15" s="84"/>
      <c r="E15" s="85"/>
      <c r="F15" s="86"/>
      <c r="G15" s="85"/>
      <c r="H15" s="86"/>
      <c r="I15" s="85"/>
      <c r="J15" s="86"/>
      <c r="K15" s="85"/>
      <c r="L15" s="86"/>
      <c r="M15" s="85"/>
      <c r="N15" s="87"/>
      <c r="O15" s="88"/>
      <c r="P15" s="89"/>
      <c r="Q15" s="89"/>
      <c r="R15" s="137"/>
      <c r="S15" s="90"/>
      <c r="T15" s="85"/>
      <c r="U15" s="85"/>
      <c r="V15" s="87"/>
      <c r="W15" s="17"/>
    </row>
    <row r="16" spans="1:23" ht="16.5" customHeight="1">
      <c r="A16" s="3"/>
      <c r="B16" s="12"/>
      <c r="C16" s="91"/>
      <c r="D16" s="92"/>
      <c r="E16" s="93"/>
      <c r="F16" s="94"/>
      <c r="G16" s="93"/>
      <c r="H16" s="94"/>
      <c r="I16" s="93"/>
      <c r="J16" s="94"/>
      <c r="K16" s="93"/>
      <c r="L16" s="94"/>
      <c r="M16" s="93"/>
      <c r="N16" s="95"/>
      <c r="O16" s="96"/>
      <c r="P16" s="97"/>
      <c r="Q16" s="97"/>
      <c r="R16" s="138"/>
      <c r="S16" s="98"/>
      <c r="T16" s="93"/>
      <c r="U16" s="93"/>
      <c r="V16" s="95"/>
      <c r="W16" s="17"/>
    </row>
    <row r="17" spans="1:23" ht="17.25" customHeight="1">
      <c r="A17" s="3"/>
      <c r="B17" s="12"/>
      <c r="C17" s="91"/>
      <c r="D17" s="92"/>
      <c r="E17" s="93"/>
      <c r="F17" s="94"/>
      <c r="G17" s="93"/>
      <c r="H17" s="94"/>
      <c r="I17" s="93"/>
      <c r="J17" s="94"/>
      <c r="K17" s="93"/>
      <c r="L17" s="94"/>
      <c r="M17" s="93"/>
      <c r="N17" s="95"/>
      <c r="O17" s="96"/>
      <c r="P17" s="97"/>
      <c r="Q17" s="97"/>
      <c r="R17" s="138"/>
      <c r="S17" s="98"/>
      <c r="T17" s="93"/>
      <c r="U17" s="93"/>
      <c r="V17" s="95"/>
      <c r="W17" s="17"/>
    </row>
    <row r="18" spans="1:23" ht="18" customHeight="1">
      <c r="A18" s="3"/>
      <c r="B18" s="12"/>
      <c r="C18" s="91"/>
      <c r="D18" s="92"/>
      <c r="E18" s="93"/>
      <c r="F18" s="94"/>
      <c r="G18" s="93"/>
      <c r="H18" s="94"/>
      <c r="I18" s="93"/>
      <c r="J18" s="94"/>
      <c r="K18" s="93"/>
      <c r="L18" s="94"/>
      <c r="M18" s="93"/>
      <c r="N18" s="95"/>
      <c r="O18" s="96"/>
      <c r="P18" s="97"/>
      <c r="Q18" s="97"/>
      <c r="R18" s="138"/>
      <c r="S18" s="98"/>
      <c r="T18" s="93"/>
      <c r="U18" s="93"/>
      <c r="V18" s="95"/>
      <c r="W18" s="17"/>
    </row>
    <row r="19" spans="1:23" ht="17.25" customHeight="1">
      <c r="A19" s="3"/>
      <c r="B19" s="12"/>
      <c r="C19" s="91"/>
      <c r="D19" s="92"/>
      <c r="E19" s="93"/>
      <c r="F19" s="94"/>
      <c r="G19" s="93"/>
      <c r="H19" s="94"/>
      <c r="I19" s="93"/>
      <c r="J19" s="94"/>
      <c r="K19" s="93"/>
      <c r="L19" s="94"/>
      <c r="M19" s="93"/>
      <c r="N19" s="95"/>
      <c r="O19" s="96"/>
      <c r="P19" s="97"/>
      <c r="Q19" s="97"/>
      <c r="R19" s="138"/>
      <c r="S19" s="98"/>
      <c r="T19" s="93"/>
      <c r="U19" s="93"/>
      <c r="V19" s="95"/>
      <c r="W19" s="17"/>
    </row>
    <row r="20" spans="1:23" ht="15.75" customHeight="1">
      <c r="A20" s="3"/>
      <c r="B20" s="12"/>
      <c r="C20" s="91"/>
      <c r="D20" s="92"/>
      <c r="E20" s="93"/>
      <c r="F20" s="94"/>
      <c r="G20" s="93"/>
      <c r="H20" s="94"/>
      <c r="I20" s="93"/>
      <c r="J20" s="94"/>
      <c r="K20" s="93"/>
      <c r="L20" s="94"/>
      <c r="M20" s="93"/>
      <c r="N20" s="95"/>
      <c r="O20" s="96"/>
      <c r="P20" s="97"/>
      <c r="Q20" s="97"/>
      <c r="R20" s="138"/>
      <c r="S20" s="98"/>
      <c r="T20" s="93"/>
      <c r="U20" s="93"/>
      <c r="V20" s="95"/>
      <c r="W20" s="17"/>
    </row>
    <row r="21" spans="1:23" ht="16.5" customHeight="1">
      <c r="A21" s="3"/>
      <c r="B21" s="12"/>
      <c r="C21" s="91"/>
      <c r="D21" s="92"/>
      <c r="E21" s="93"/>
      <c r="F21" s="94"/>
      <c r="G21" s="93"/>
      <c r="H21" s="94"/>
      <c r="I21" s="93"/>
      <c r="J21" s="94"/>
      <c r="K21" s="93"/>
      <c r="L21" s="94"/>
      <c r="M21" s="93"/>
      <c r="N21" s="95"/>
      <c r="O21" s="96"/>
      <c r="P21" s="97"/>
      <c r="Q21" s="97"/>
      <c r="R21" s="138"/>
      <c r="S21" s="98"/>
      <c r="T21" s="93"/>
      <c r="U21" s="93"/>
      <c r="V21" s="95"/>
      <c r="W21" s="17"/>
    </row>
    <row r="22" spans="1:23" ht="16.5" customHeight="1">
      <c r="A22" s="3"/>
      <c r="B22" s="12"/>
      <c r="C22" s="91"/>
      <c r="D22" s="92"/>
      <c r="E22" s="93"/>
      <c r="F22" s="94"/>
      <c r="G22" s="93"/>
      <c r="H22" s="94"/>
      <c r="I22" s="93"/>
      <c r="J22" s="94"/>
      <c r="K22" s="93"/>
      <c r="L22" s="94"/>
      <c r="M22" s="93"/>
      <c r="N22" s="95"/>
      <c r="O22" s="96"/>
      <c r="P22" s="97"/>
      <c r="Q22" s="97"/>
      <c r="R22" s="138"/>
      <c r="S22" s="98"/>
      <c r="T22" s="93"/>
      <c r="U22" s="93"/>
      <c r="V22" s="95"/>
      <c r="W22" s="17"/>
    </row>
    <row r="23" spans="1:23" ht="16.5" customHeight="1">
      <c r="A23" s="3"/>
      <c r="B23" s="12"/>
      <c r="C23" s="91"/>
      <c r="D23" s="92"/>
      <c r="E23" s="93"/>
      <c r="F23" s="94"/>
      <c r="G23" s="93"/>
      <c r="H23" s="94"/>
      <c r="I23" s="93"/>
      <c r="J23" s="94"/>
      <c r="K23" s="93"/>
      <c r="L23" s="94"/>
      <c r="M23" s="93"/>
      <c r="N23" s="95"/>
      <c r="O23" s="96"/>
      <c r="P23" s="97"/>
      <c r="Q23" s="97"/>
      <c r="R23" s="138"/>
      <c r="S23" s="98"/>
      <c r="T23" s="93"/>
      <c r="U23" s="93"/>
      <c r="V23" s="95"/>
      <c r="W23" s="17"/>
    </row>
    <row r="24" spans="1:23" ht="15.75" customHeight="1">
      <c r="A24" s="3"/>
      <c r="B24" s="12"/>
      <c r="C24" s="91"/>
      <c r="D24" s="92"/>
      <c r="E24" s="93"/>
      <c r="F24" s="94"/>
      <c r="G24" s="93"/>
      <c r="H24" s="94"/>
      <c r="I24" s="93"/>
      <c r="J24" s="94"/>
      <c r="K24" s="93"/>
      <c r="L24" s="94"/>
      <c r="M24" s="93"/>
      <c r="N24" s="95"/>
      <c r="O24" s="96"/>
      <c r="P24" s="97"/>
      <c r="Q24" s="97"/>
      <c r="R24" s="138"/>
      <c r="S24" s="98"/>
      <c r="T24" s="93"/>
      <c r="U24" s="93"/>
      <c r="V24" s="95"/>
      <c r="W24" s="17"/>
    </row>
    <row r="25" spans="1:23" ht="16.5" customHeight="1">
      <c r="A25" s="3"/>
      <c r="B25" s="12"/>
      <c r="C25" s="91"/>
      <c r="D25" s="92"/>
      <c r="E25" s="93"/>
      <c r="F25" s="94"/>
      <c r="G25" s="93"/>
      <c r="H25" s="94"/>
      <c r="I25" s="93"/>
      <c r="J25" s="94"/>
      <c r="K25" s="93"/>
      <c r="L25" s="94"/>
      <c r="M25" s="93"/>
      <c r="N25" s="95"/>
      <c r="O25" s="96"/>
      <c r="P25" s="97"/>
      <c r="Q25" s="97"/>
      <c r="R25" s="138"/>
      <c r="S25" s="98"/>
      <c r="T25" s="93"/>
      <c r="U25" s="93"/>
      <c r="V25" s="95"/>
      <c r="W25" s="17"/>
    </row>
    <row r="26" spans="1:23" ht="15.75" customHeight="1">
      <c r="A26" s="3"/>
      <c r="B26" s="12"/>
      <c r="C26" s="91"/>
      <c r="D26" s="92"/>
      <c r="E26" s="93"/>
      <c r="F26" s="94"/>
      <c r="G26" s="93"/>
      <c r="H26" s="94"/>
      <c r="I26" s="93"/>
      <c r="J26" s="94"/>
      <c r="K26" s="93"/>
      <c r="L26" s="94"/>
      <c r="M26" s="93"/>
      <c r="N26" s="95"/>
      <c r="O26" s="96"/>
      <c r="P26" s="97"/>
      <c r="Q26" s="97"/>
      <c r="R26" s="138"/>
      <c r="S26" s="98"/>
      <c r="T26" s="93"/>
      <c r="U26" s="93"/>
      <c r="V26" s="95"/>
      <c r="W26" s="17"/>
    </row>
    <row r="27" spans="1:23" ht="17.25" customHeight="1">
      <c r="A27" s="3"/>
      <c r="B27" s="12"/>
      <c r="C27" s="91"/>
      <c r="D27" s="92"/>
      <c r="E27" s="93"/>
      <c r="F27" s="94"/>
      <c r="G27" s="93"/>
      <c r="H27" s="94"/>
      <c r="I27" s="93"/>
      <c r="J27" s="94"/>
      <c r="K27" s="93"/>
      <c r="L27" s="94"/>
      <c r="M27" s="93"/>
      <c r="N27" s="95"/>
      <c r="O27" s="96"/>
      <c r="P27" s="97"/>
      <c r="Q27" s="97"/>
      <c r="R27" s="138"/>
      <c r="S27" s="98"/>
      <c r="T27" s="93"/>
      <c r="U27" s="93"/>
      <c r="V27" s="95"/>
      <c r="W27" s="17"/>
    </row>
    <row r="28" spans="1:23" ht="16.5" customHeight="1">
      <c r="A28" s="3"/>
      <c r="B28" s="12"/>
      <c r="C28" s="91"/>
      <c r="D28" s="92"/>
      <c r="E28" s="93"/>
      <c r="F28" s="94"/>
      <c r="G28" s="93"/>
      <c r="H28" s="94"/>
      <c r="I28" s="93"/>
      <c r="J28" s="94"/>
      <c r="K28" s="93"/>
      <c r="L28" s="94"/>
      <c r="M28" s="93"/>
      <c r="N28" s="95"/>
      <c r="O28" s="96"/>
      <c r="P28" s="97"/>
      <c r="Q28" s="97"/>
      <c r="R28" s="138"/>
      <c r="S28" s="98"/>
      <c r="T28" s="93"/>
      <c r="U28" s="93"/>
      <c r="V28" s="95"/>
      <c r="W28" s="17"/>
    </row>
    <row r="29" spans="1:23" ht="17.25" customHeight="1">
      <c r="A29" s="3"/>
      <c r="B29" s="12"/>
      <c r="C29" s="74"/>
      <c r="D29" s="75"/>
      <c r="E29" s="76"/>
      <c r="F29" s="77"/>
      <c r="G29" s="76"/>
      <c r="H29" s="77"/>
      <c r="I29" s="76"/>
      <c r="J29" s="77"/>
      <c r="K29" s="76"/>
      <c r="L29" s="77"/>
      <c r="M29" s="76"/>
      <c r="N29" s="78"/>
      <c r="O29" s="79"/>
      <c r="P29" s="80"/>
      <c r="Q29" s="80"/>
      <c r="R29" s="81"/>
      <c r="S29" s="82"/>
      <c r="T29" s="76"/>
      <c r="U29" s="76"/>
      <c r="V29" s="78"/>
      <c r="W29" s="17"/>
    </row>
    <row r="30" spans="1:23" ht="16.5" customHeight="1">
      <c r="A30" s="3"/>
      <c r="B30" s="12"/>
      <c r="C30" s="74"/>
      <c r="D30" s="75"/>
      <c r="E30" s="76"/>
      <c r="F30" s="77"/>
      <c r="G30" s="76"/>
      <c r="H30" s="77"/>
      <c r="I30" s="76"/>
      <c r="J30" s="77"/>
      <c r="K30" s="76"/>
      <c r="L30" s="77"/>
      <c r="M30" s="76"/>
      <c r="N30" s="78"/>
      <c r="O30" s="79"/>
      <c r="P30" s="80"/>
      <c r="Q30" s="80"/>
      <c r="R30" s="81"/>
      <c r="S30" s="82"/>
      <c r="T30" s="76"/>
      <c r="U30" s="76"/>
      <c r="V30" s="78"/>
      <c r="W30" s="17"/>
    </row>
    <row r="31" spans="1:23" ht="17.25" customHeight="1">
      <c r="A31" s="3"/>
      <c r="B31" s="12"/>
      <c r="C31" s="74"/>
      <c r="D31" s="75"/>
      <c r="E31" s="76"/>
      <c r="F31" s="77"/>
      <c r="G31" s="76"/>
      <c r="H31" s="77"/>
      <c r="I31" s="76"/>
      <c r="J31" s="77"/>
      <c r="K31" s="76"/>
      <c r="L31" s="77"/>
      <c r="M31" s="76"/>
      <c r="N31" s="78"/>
      <c r="O31" s="79"/>
      <c r="P31" s="80"/>
      <c r="Q31" s="80"/>
      <c r="R31" s="81"/>
      <c r="S31" s="82"/>
      <c r="T31" s="76"/>
      <c r="U31" s="76"/>
      <c r="V31" s="78"/>
      <c r="W31" s="17"/>
    </row>
    <row r="32" spans="1:23" ht="16.5" customHeight="1">
      <c r="A32" s="3"/>
      <c r="B32" s="12"/>
      <c r="C32" s="74"/>
      <c r="D32" s="75"/>
      <c r="E32" s="76"/>
      <c r="F32" s="77"/>
      <c r="G32" s="76"/>
      <c r="H32" s="77"/>
      <c r="I32" s="76"/>
      <c r="J32" s="77"/>
      <c r="K32" s="76"/>
      <c r="L32" s="77"/>
      <c r="M32" s="76"/>
      <c r="N32" s="78"/>
      <c r="O32" s="79"/>
      <c r="P32" s="80"/>
      <c r="Q32" s="80"/>
      <c r="R32" s="81"/>
      <c r="S32" s="82"/>
      <c r="T32" s="76"/>
      <c r="U32" s="76"/>
      <c r="V32" s="78"/>
      <c r="W32" s="17"/>
    </row>
    <row r="33" spans="1:23" ht="15.75" customHeight="1">
      <c r="A33" s="3"/>
      <c r="B33" s="12"/>
      <c r="C33" s="74"/>
      <c r="D33" s="75"/>
      <c r="E33" s="76"/>
      <c r="F33" s="77"/>
      <c r="G33" s="76"/>
      <c r="H33" s="77"/>
      <c r="I33" s="76"/>
      <c r="J33" s="77"/>
      <c r="K33" s="76"/>
      <c r="L33" s="77"/>
      <c r="M33" s="76"/>
      <c r="N33" s="78"/>
      <c r="O33" s="79"/>
      <c r="P33" s="80"/>
      <c r="Q33" s="80"/>
      <c r="R33" s="81"/>
      <c r="S33" s="82"/>
      <c r="T33" s="76"/>
      <c r="U33" s="76"/>
      <c r="V33" s="78"/>
      <c r="W33" s="17"/>
    </row>
    <row r="34" spans="1:23" ht="18" customHeight="1">
      <c r="A34" s="3"/>
      <c r="B34" s="12"/>
      <c r="C34" s="74"/>
      <c r="D34" s="75"/>
      <c r="E34" s="76"/>
      <c r="F34" s="77"/>
      <c r="G34" s="76"/>
      <c r="H34" s="77"/>
      <c r="I34" s="76"/>
      <c r="J34" s="77"/>
      <c r="K34" s="76"/>
      <c r="L34" s="77"/>
      <c r="M34" s="76"/>
      <c r="N34" s="78"/>
      <c r="O34" s="79"/>
      <c r="P34" s="80"/>
      <c r="Q34" s="80"/>
      <c r="R34" s="81"/>
      <c r="S34" s="82"/>
      <c r="T34" s="76"/>
      <c r="U34" s="76"/>
      <c r="V34" s="78"/>
      <c r="W34" s="17"/>
    </row>
    <row r="35" spans="1:23" ht="18" customHeight="1">
      <c r="A35" s="3"/>
      <c r="B35" s="12"/>
      <c r="C35" s="74"/>
      <c r="D35" s="75"/>
      <c r="E35" s="76"/>
      <c r="F35" s="77"/>
      <c r="G35" s="76"/>
      <c r="H35" s="77"/>
      <c r="I35" s="76"/>
      <c r="J35" s="77"/>
      <c r="K35" s="76"/>
      <c r="L35" s="77"/>
      <c r="M35" s="76"/>
      <c r="N35" s="78"/>
      <c r="O35" s="79"/>
      <c r="P35" s="80"/>
      <c r="Q35" s="80"/>
      <c r="R35" s="81"/>
      <c r="S35" s="82"/>
      <c r="T35" s="76"/>
      <c r="U35" s="76"/>
      <c r="V35" s="78"/>
      <c r="W35" s="17"/>
    </row>
    <row r="36" spans="1:23" ht="16.5" customHeight="1">
      <c r="A36" s="3"/>
      <c r="B36" s="12"/>
      <c r="C36" s="74"/>
      <c r="D36" s="75"/>
      <c r="E36" s="76"/>
      <c r="F36" s="77"/>
      <c r="G36" s="76"/>
      <c r="H36" s="77"/>
      <c r="I36" s="76"/>
      <c r="J36" s="77"/>
      <c r="K36" s="76"/>
      <c r="L36" s="77"/>
      <c r="M36" s="76"/>
      <c r="N36" s="78"/>
      <c r="O36" s="79"/>
      <c r="P36" s="80"/>
      <c r="Q36" s="80"/>
      <c r="R36" s="81"/>
      <c r="S36" s="82"/>
      <c r="T36" s="76"/>
      <c r="U36" s="76"/>
      <c r="V36" s="78"/>
      <c r="W36" s="17"/>
    </row>
    <row r="37" spans="1:23" ht="16.5" customHeight="1">
      <c r="A37" s="3"/>
      <c r="B37" s="12"/>
      <c r="C37" s="74"/>
      <c r="D37" s="75"/>
      <c r="E37" s="76"/>
      <c r="F37" s="77"/>
      <c r="G37" s="76"/>
      <c r="H37" s="77"/>
      <c r="I37" s="76"/>
      <c r="J37" s="77"/>
      <c r="K37" s="76"/>
      <c r="L37" s="77"/>
      <c r="M37" s="76"/>
      <c r="N37" s="78"/>
      <c r="O37" s="79"/>
      <c r="P37" s="80"/>
      <c r="Q37" s="80"/>
      <c r="R37" s="81"/>
      <c r="S37" s="82"/>
      <c r="T37" s="76"/>
      <c r="U37" s="76"/>
      <c r="V37" s="78"/>
      <c r="W37" s="17"/>
    </row>
    <row r="38" spans="1:23" ht="17.25" customHeight="1">
      <c r="A38" s="3"/>
      <c r="B38" s="12"/>
      <c r="C38" s="74"/>
      <c r="D38" s="75"/>
      <c r="E38" s="76"/>
      <c r="F38" s="77"/>
      <c r="G38" s="76"/>
      <c r="H38" s="77"/>
      <c r="I38" s="76"/>
      <c r="J38" s="77"/>
      <c r="K38" s="76"/>
      <c r="L38" s="77"/>
      <c r="M38" s="76"/>
      <c r="N38" s="78"/>
      <c r="O38" s="79"/>
      <c r="P38" s="80"/>
      <c r="Q38" s="80"/>
      <c r="R38" s="81"/>
      <c r="S38" s="82"/>
      <c r="T38" s="76"/>
      <c r="U38" s="76"/>
      <c r="V38" s="78"/>
      <c r="W38" s="17"/>
    </row>
    <row r="39" spans="1:23" ht="16.5" customHeight="1">
      <c r="A39" s="3"/>
      <c r="B39" s="12"/>
      <c r="C39" s="74"/>
      <c r="D39" s="75"/>
      <c r="E39" s="76"/>
      <c r="F39" s="77"/>
      <c r="G39" s="76"/>
      <c r="H39" s="77"/>
      <c r="I39" s="76"/>
      <c r="J39" s="77"/>
      <c r="K39" s="76"/>
      <c r="L39" s="77"/>
      <c r="M39" s="76"/>
      <c r="N39" s="78"/>
      <c r="O39" s="79"/>
      <c r="P39" s="80"/>
      <c r="Q39" s="80"/>
      <c r="R39" s="81"/>
      <c r="S39" s="82"/>
      <c r="T39" s="76"/>
      <c r="U39" s="76"/>
      <c r="V39" s="78"/>
      <c r="W39" s="17"/>
    </row>
    <row r="40" spans="1:23" ht="20.25" customHeight="1" thickBot="1">
      <c r="A40" s="4"/>
      <c r="B40" s="13"/>
      <c r="C40" s="100"/>
      <c r="D40" s="101"/>
      <c r="E40" s="102"/>
      <c r="F40" s="103"/>
      <c r="G40" s="102"/>
      <c r="H40" s="103"/>
      <c r="I40" s="102"/>
      <c r="J40" s="103"/>
      <c r="K40" s="102"/>
      <c r="L40" s="103"/>
      <c r="M40" s="102"/>
      <c r="N40" s="104"/>
      <c r="O40" s="105"/>
      <c r="P40" s="106"/>
      <c r="Q40" s="106"/>
      <c r="R40" s="107"/>
      <c r="S40" s="108"/>
      <c r="T40" s="102"/>
      <c r="U40" s="102"/>
      <c r="V40" s="104"/>
      <c r="W40" s="17"/>
    </row>
    <row r="41" spans="1:23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1:23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23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</row>
    <row r="44" spans="1:23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</row>
    <row r="45" spans="1:2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="18" customFormat="1" ht="12.75"/>
    <row r="50" s="18" customFormat="1" ht="12.75"/>
    <row r="51" s="18" customFormat="1" ht="12.75"/>
    <row r="52" s="18" customFormat="1" ht="12.75"/>
    <row r="53" s="18" customFormat="1" ht="12.75"/>
    <row r="54" s="18" customFormat="1" ht="12.75"/>
    <row r="55" s="18" customFormat="1" ht="12.75"/>
    <row r="56" s="18" customFormat="1" ht="12.75"/>
    <row r="57" s="18" customFormat="1" ht="12.75"/>
    <row r="58" s="18" customFormat="1" ht="12.75"/>
    <row r="59" s="18" customFormat="1" ht="12.75"/>
    <row r="60" s="18" customFormat="1" ht="12.75"/>
    <row r="61" s="18" customFormat="1" ht="12.75"/>
    <row r="62" s="18" customFormat="1" ht="12.75"/>
    <row r="63" s="18" customFormat="1" ht="12.75"/>
    <row r="64" s="18" customFormat="1" ht="12.75"/>
    <row r="65" s="18" customFormat="1" ht="12.75"/>
    <row r="66" s="18" customFormat="1" ht="12.75"/>
    <row r="67" s="18" customFormat="1" ht="12.75"/>
    <row r="68" s="18" customFormat="1" ht="12.75"/>
    <row r="69" s="18" customFormat="1" ht="12.75"/>
    <row r="70" s="18" customFormat="1" ht="12.75"/>
    <row r="71" s="18" customFormat="1" ht="12.75"/>
    <row r="72" s="18" customFormat="1" ht="12.75"/>
    <row r="73" s="18" customFormat="1" ht="12.75"/>
    <row r="74" s="18" customFormat="1" ht="12.75"/>
    <row r="75" s="18" customFormat="1" ht="12.75"/>
    <row r="76" s="18" customFormat="1" ht="12.75"/>
    <row r="77" s="18" customFormat="1" ht="12.75"/>
    <row r="78" s="18" customFormat="1" ht="12.75"/>
    <row r="79" s="18" customFormat="1" ht="12.75"/>
    <row r="80" s="18" customFormat="1" ht="12.75"/>
    <row r="81" s="18" customFormat="1" ht="12.75"/>
    <row r="82" s="18" customFormat="1" ht="12.75"/>
    <row r="83" s="18" customFormat="1" ht="12.75"/>
    <row r="84" s="18" customFormat="1" ht="12.75"/>
    <row r="85" s="18" customFormat="1" ht="12.75"/>
    <row r="86" s="18" customFormat="1" ht="12.75"/>
    <row r="87" s="18" customFormat="1" ht="12.75"/>
    <row r="88" s="18" customFormat="1" ht="12.75"/>
    <row r="89" s="18" customFormat="1" ht="12.75"/>
    <row r="90" s="18" customFormat="1" ht="12.75"/>
    <row r="91" s="18" customFormat="1" ht="12.75"/>
    <row r="92" s="18" customFormat="1" ht="12.75"/>
    <row r="93" s="18" customFormat="1" ht="12.75"/>
    <row r="94" s="18" customFormat="1" ht="12.75"/>
    <row r="95" s="18" customFormat="1" ht="12.75"/>
    <row r="96" s="18" customFormat="1" ht="12.75"/>
    <row r="97" s="18" customFormat="1" ht="12.75"/>
    <row r="98" s="18" customFormat="1" ht="12.75"/>
    <row r="99" s="18" customFormat="1" ht="12.75"/>
    <row r="100" s="18" customFormat="1" ht="12.75"/>
    <row r="101" s="18" customFormat="1" ht="12.75"/>
    <row r="102" s="18" customFormat="1" ht="12.75"/>
    <row r="103" s="18" customFormat="1" ht="12.75"/>
    <row r="104" s="18" customFormat="1" ht="12.75"/>
    <row r="105" s="18" customFormat="1" ht="12.75"/>
    <row r="106" s="18" customFormat="1" ht="12.75"/>
    <row r="107" s="18" customFormat="1" ht="12.75"/>
    <row r="108" s="18" customFormat="1" ht="12.75"/>
    <row r="109" s="18" customFormat="1" ht="12.75"/>
    <row r="110" s="18" customFormat="1" ht="12.75"/>
    <row r="111" s="18" customFormat="1" ht="12.75"/>
    <row r="112" s="18" customFormat="1" ht="12.75"/>
    <row r="113" s="18" customFormat="1" ht="12.75"/>
    <row r="114" s="18" customFormat="1" ht="12.75"/>
    <row r="115" s="18" customFormat="1" ht="12.75"/>
    <row r="116" s="18" customFormat="1" ht="12.75"/>
    <row r="117" s="18" customFormat="1" ht="12.75"/>
    <row r="118" s="18" customFormat="1" ht="12.75"/>
    <row r="119" s="18" customFormat="1" ht="12.75"/>
    <row r="120" s="18" customFormat="1" ht="12.75"/>
    <row r="121" s="18" customFormat="1" ht="12.75"/>
    <row r="122" s="18" customFormat="1" ht="12.75"/>
    <row r="123" s="18" customFormat="1" ht="12.75"/>
    <row r="124" s="18" customFormat="1" ht="12.75"/>
    <row r="125" s="18" customFormat="1" ht="12.75"/>
    <row r="126" s="18" customFormat="1" ht="12.75"/>
    <row r="127" s="18" customFormat="1" ht="12.75"/>
    <row r="128" s="18" customFormat="1" ht="12.75"/>
    <row r="129" s="18" customFormat="1" ht="12.75"/>
    <row r="130" s="18" customFormat="1" ht="12.75"/>
    <row r="131" s="18" customFormat="1" ht="12.75"/>
    <row r="132" s="18" customFormat="1" ht="12.75"/>
    <row r="133" s="18" customFormat="1" ht="12.75"/>
    <row r="134" s="18" customFormat="1" ht="12.75"/>
    <row r="135" s="18" customFormat="1" ht="12.75"/>
    <row r="136" s="18" customFormat="1" ht="12.75"/>
    <row r="137" s="18" customFormat="1" ht="12.75"/>
    <row r="138" s="18" customFormat="1" ht="12.75"/>
    <row r="139" s="18" customFormat="1" ht="12.75"/>
    <row r="140" s="18" customFormat="1" ht="12.75"/>
    <row r="141" s="18" customFormat="1" ht="12.75"/>
    <row r="142" s="18" customFormat="1" ht="12.75"/>
    <row r="143" s="18" customFormat="1" ht="12.75"/>
    <row r="144" s="18" customFormat="1" ht="12.75"/>
    <row r="145" s="18" customFormat="1" ht="12.75"/>
    <row r="146" s="18" customFormat="1" ht="12.75"/>
    <row r="147" s="18" customFormat="1" ht="12.75"/>
    <row r="148" s="18" customFormat="1" ht="12.75"/>
    <row r="149" s="18" customFormat="1" ht="12.75"/>
    <row r="150" s="18" customFormat="1" ht="12.75"/>
    <row r="151" s="18" customFormat="1" ht="12.75"/>
    <row r="152" s="18" customFormat="1" ht="12.75"/>
    <row r="153" s="18" customFormat="1" ht="12.75"/>
    <row r="154" s="18" customFormat="1" ht="12.75"/>
    <row r="155" s="18" customFormat="1" ht="12.75"/>
    <row r="156" s="18" customFormat="1" ht="12.75"/>
    <row r="157" s="18" customFormat="1" ht="12.75"/>
    <row r="158" s="18" customFormat="1" ht="12.75"/>
    <row r="159" s="18" customFormat="1" ht="12.75"/>
    <row r="160" s="18" customFormat="1" ht="12.75"/>
    <row r="161" s="18" customFormat="1" ht="12.75"/>
    <row r="162" s="18" customFormat="1" ht="12.75"/>
    <row r="163" s="18" customFormat="1" ht="12.75"/>
    <row r="164" s="18" customFormat="1" ht="12.75"/>
    <row r="165" s="18" customFormat="1" ht="12.75"/>
    <row r="166" s="18" customFormat="1" ht="12.75"/>
    <row r="167" s="18" customFormat="1" ht="12.75"/>
    <row r="168" s="18" customFormat="1" ht="12.75"/>
    <row r="169" s="18" customFormat="1" ht="12.75"/>
    <row r="170" s="18" customFormat="1" ht="12.75"/>
    <row r="171" s="18" customFormat="1" ht="12.75"/>
    <row r="172" s="18" customFormat="1" ht="12.75"/>
    <row r="173" s="18" customFormat="1" ht="12.75"/>
    <row r="174" s="18" customFormat="1" ht="12.75"/>
    <row r="175" s="18" customFormat="1" ht="12.75"/>
    <row r="176" s="18" customFormat="1" ht="12.75"/>
    <row r="177" s="18" customFormat="1" ht="12.75"/>
    <row r="178" s="18" customFormat="1" ht="12.75"/>
    <row r="179" s="18" customFormat="1" ht="12.75"/>
    <row r="180" s="18" customFormat="1" ht="12.75"/>
    <row r="181" s="18" customFormat="1" ht="12.75"/>
    <row r="182" s="18" customFormat="1" ht="12.75"/>
    <row r="183" s="18" customFormat="1" ht="12.75"/>
    <row r="184" s="18" customFormat="1" ht="12.75"/>
    <row r="185" s="18" customFormat="1" ht="12.75"/>
    <row r="186" s="18" customFormat="1" ht="12.75"/>
    <row r="187" s="18" customFormat="1" ht="12.75"/>
    <row r="188" s="18" customFormat="1" ht="12.75"/>
    <row r="189" s="18" customFormat="1" ht="12.75"/>
    <row r="190" s="18" customFormat="1" ht="12.75"/>
    <row r="191" s="18" customFormat="1" ht="12.75"/>
    <row r="192" s="18" customFormat="1" ht="12.75"/>
    <row r="193" s="18" customFormat="1" ht="12.75"/>
    <row r="194" s="18" customFormat="1" ht="12.75"/>
    <row r="195" s="18" customFormat="1" ht="12.75"/>
    <row r="196" s="18" customFormat="1" ht="12.75"/>
    <row r="197" s="18" customFormat="1" ht="12.75"/>
    <row r="198" s="18" customFormat="1" ht="12.75"/>
    <row r="199" s="18" customFormat="1" ht="12.75"/>
    <row r="200" s="18" customFormat="1" ht="12.75"/>
    <row r="201" s="18" customFormat="1" ht="12.75"/>
    <row r="202" s="18" customFormat="1" ht="12.75"/>
    <row r="203" s="18" customFormat="1" ht="12.75"/>
    <row r="204" s="18" customFormat="1" ht="12.75"/>
    <row r="205" s="18" customFormat="1" ht="12.75"/>
    <row r="206" s="18" customFormat="1" ht="12.75"/>
    <row r="207" s="18" customFormat="1" ht="12.75"/>
    <row r="208" s="18" customFormat="1" ht="12.75"/>
    <row r="209" s="18" customFormat="1" ht="12.75"/>
    <row r="210" s="18" customFormat="1" ht="12.75"/>
    <row r="211" s="18" customFormat="1" ht="12.75"/>
    <row r="212" s="18" customFormat="1" ht="12.75"/>
    <row r="213" s="18" customFormat="1" ht="12.75"/>
    <row r="214" s="18" customFormat="1" ht="12.75"/>
    <row r="215" s="18" customFormat="1" ht="12.75"/>
    <row r="216" s="18" customFormat="1" ht="12.75"/>
    <row r="217" s="18" customFormat="1" ht="12.75"/>
    <row r="218" s="18" customFormat="1" ht="12.75"/>
    <row r="219" s="18" customFormat="1" ht="12.75"/>
    <row r="220" s="18" customFormat="1" ht="12.75"/>
    <row r="221" s="18" customFormat="1" ht="12.75"/>
    <row r="222" s="18" customFormat="1" ht="12.75"/>
    <row r="223" s="18" customFormat="1" ht="12.75"/>
    <row r="224" s="18" customFormat="1" ht="12.75"/>
    <row r="225" s="18" customFormat="1" ht="12.75"/>
    <row r="226" s="18" customFormat="1" ht="12.75"/>
    <row r="227" s="18" customFormat="1" ht="12.75"/>
    <row r="228" s="18" customFormat="1" ht="12.75"/>
    <row r="229" s="18" customFormat="1" ht="12.75"/>
    <row r="230" s="18" customFormat="1" ht="12.75"/>
    <row r="231" s="18" customFormat="1" ht="12.75"/>
    <row r="232" s="18" customFormat="1" ht="12.75"/>
    <row r="233" s="18" customFormat="1" ht="12.75"/>
    <row r="234" s="18" customFormat="1" ht="12.75"/>
    <row r="235" s="18" customFormat="1" ht="12.75"/>
    <row r="236" s="18" customFormat="1" ht="12.75"/>
    <row r="237" s="18" customFormat="1" ht="12.75"/>
    <row r="238" s="18" customFormat="1" ht="12.75"/>
    <row r="239" s="18" customFormat="1" ht="12.75"/>
    <row r="240" s="18" customFormat="1" ht="12.75"/>
    <row r="241" s="18" customFormat="1" ht="12.75"/>
    <row r="242" s="18" customFormat="1" ht="12.75"/>
    <row r="243" s="18" customFormat="1" ht="12.75"/>
    <row r="244" s="18" customFormat="1" ht="12.75"/>
    <row r="245" s="18" customFormat="1" ht="12.75"/>
    <row r="246" s="18" customFormat="1" ht="12.75"/>
    <row r="247" s="18" customFormat="1" ht="12.75"/>
    <row r="248" s="18" customFormat="1" ht="12.75"/>
    <row r="249" s="18" customFormat="1" ht="12.75"/>
    <row r="250" s="18" customFormat="1" ht="12.75"/>
    <row r="251" s="18" customFormat="1" ht="12.75"/>
    <row r="252" s="18" customFormat="1" ht="12.75"/>
    <row r="253" s="18" customFormat="1" ht="12.75"/>
    <row r="254" s="18" customFormat="1" ht="12.75"/>
    <row r="255" s="18" customFormat="1" ht="12.75"/>
    <row r="256" s="18" customFormat="1" ht="12.75"/>
    <row r="257" s="18" customFormat="1" ht="12.75"/>
    <row r="258" s="18" customFormat="1" ht="12.75"/>
    <row r="259" s="18" customFormat="1" ht="12.75"/>
    <row r="260" s="18" customFormat="1" ht="12.75"/>
    <row r="261" s="18" customFormat="1" ht="12.75"/>
    <row r="262" s="18" customFormat="1" ht="12.75"/>
    <row r="263" s="18" customFormat="1" ht="12.75"/>
    <row r="264" s="18" customFormat="1" ht="12.75"/>
    <row r="265" s="18" customFormat="1" ht="12.75"/>
    <row r="266" s="18" customFormat="1" ht="12.75"/>
    <row r="267" s="18" customFormat="1" ht="12.75"/>
    <row r="268" s="18" customFormat="1" ht="12.75"/>
    <row r="269" s="18" customFormat="1" ht="12.75"/>
    <row r="270" s="18" customFormat="1" ht="12.75"/>
    <row r="271" s="18" customFormat="1" ht="12.75"/>
    <row r="272" s="18" customFormat="1" ht="12.75"/>
    <row r="273" s="18" customFormat="1" ht="12.75"/>
    <row r="274" s="18" customFormat="1" ht="12.75"/>
    <row r="275" s="18" customFormat="1" ht="12.75"/>
    <row r="276" s="18" customFormat="1" ht="12.75"/>
    <row r="277" s="18" customFormat="1" ht="12.75"/>
    <row r="278" s="18" customFormat="1" ht="12.75"/>
    <row r="279" s="18" customFormat="1" ht="12.75"/>
    <row r="280" s="18" customFormat="1" ht="12.75"/>
    <row r="281" s="18" customFormat="1" ht="12.75"/>
    <row r="282" s="18" customFormat="1" ht="12.75"/>
    <row r="283" s="18" customFormat="1" ht="12.75"/>
    <row r="284" s="18" customFormat="1" ht="12.75"/>
    <row r="285" s="18" customFormat="1" ht="12.75"/>
    <row r="286" s="18" customFormat="1" ht="12.75"/>
    <row r="287" s="18" customFormat="1" ht="12.75"/>
    <row r="288" s="18" customFormat="1" ht="12.75"/>
    <row r="289" s="18" customFormat="1" ht="12.75"/>
    <row r="290" s="18" customFormat="1" ht="12.75"/>
    <row r="291" s="18" customFormat="1" ht="12.75"/>
    <row r="292" s="18" customFormat="1" ht="12.75"/>
    <row r="293" s="18" customFormat="1" ht="12.75"/>
    <row r="294" s="18" customFormat="1" ht="12.75"/>
    <row r="295" s="18" customFormat="1" ht="12.75"/>
    <row r="296" s="18" customFormat="1" ht="12.75"/>
    <row r="297" s="18" customFormat="1" ht="12.75"/>
    <row r="298" s="18" customFormat="1" ht="12.75"/>
    <row r="299" s="18" customFormat="1" ht="12.75"/>
    <row r="300" s="18" customFormat="1" ht="12.75"/>
    <row r="301" s="18" customFormat="1" ht="12.75"/>
    <row r="302" s="18" customFormat="1" ht="12.75"/>
    <row r="303" s="18" customFormat="1" ht="12.75"/>
    <row r="304" s="18" customFormat="1" ht="12.75"/>
    <row r="305" s="18" customFormat="1" ht="12.75"/>
    <row r="306" s="18" customFormat="1" ht="12.75"/>
    <row r="307" s="18" customFormat="1" ht="12.75"/>
    <row r="308" s="18" customFormat="1" ht="12.75"/>
    <row r="309" s="18" customFormat="1" ht="12.75"/>
    <row r="310" s="18" customFormat="1" ht="12.75"/>
    <row r="311" s="18" customFormat="1" ht="12.75"/>
    <row r="312" s="18" customFormat="1" ht="12.75"/>
    <row r="313" s="18" customFormat="1" ht="12.75"/>
    <row r="314" s="18" customFormat="1" ht="12.75"/>
    <row r="315" s="18" customFormat="1" ht="12.75"/>
    <row r="316" s="18" customFormat="1" ht="12.75"/>
    <row r="317" s="18" customFormat="1" ht="12.75"/>
    <row r="318" s="18" customFormat="1" ht="12.75"/>
    <row r="319" s="18" customFormat="1" ht="12.75"/>
    <row r="320" s="18" customFormat="1" ht="12.75"/>
    <row r="321" s="18" customFormat="1" ht="12.75"/>
    <row r="322" s="18" customFormat="1" ht="12.75"/>
    <row r="323" s="18" customFormat="1" ht="12.75"/>
    <row r="324" s="18" customFormat="1" ht="12.75"/>
    <row r="325" s="18" customFormat="1" ht="12.75"/>
    <row r="326" s="18" customFormat="1" ht="12.75"/>
    <row r="327" s="18" customFormat="1" ht="12.75"/>
    <row r="328" s="18" customFormat="1" ht="12.75"/>
    <row r="329" s="18" customFormat="1" ht="12.75"/>
    <row r="330" s="18" customFormat="1" ht="12.75"/>
    <row r="331" s="18" customFormat="1" ht="12.75"/>
    <row r="332" s="18" customFormat="1" ht="12.75"/>
    <row r="333" s="18" customFormat="1" ht="12.75"/>
    <row r="334" s="18" customFormat="1" ht="12.75"/>
    <row r="335" s="18" customFormat="1" ht="12.75"/>
    <row r="336" s="18" customFormat="1" ht="12.75"/>
    <row r="337" s="18" customFormat="1" ht="12.75"/>
    <row r="338" s="18" customFormat="1" ht="12.75"/>
    <row r="339" s="18" customFormat="1" ht="12.75"/>
    <row r="340" s="18" customFormat="1" ht="12.75"/>
    <row r="341" s="18" customFormat="1" ht="12.75"/>
    <row r="342" s="18" customFormat="1" ht="12.75"/>
    <row r="343" s="18" customFormat="1" ht="12.75"/>
    <row r="344" s="18" customFormat="1" ht="12.75"/>
    <row r="345" s="18" customFormat="1" ht="12.75"/>
    <row r="346" s="18" customFormat="1" ht="12.75"/>
    <row r="347" s="18" customFormat="1" ht="12.75"/>
    <row r="348" s="18" customFormat="1" ht="12.75"/>
    <row r="349" s="18" customFormat="1" ht="12.75"/>
    <row r="350" s="18" customFormat="1" ht="12.75"/>
    <row r="351" s="18" customFormat="1" ht="12.75"/>
    <row r="352" s="18" customFormat="1" ht="12.75"/>
    <row r="353" s="18" customFormat="1" ht="12.75"/>
    <row r="354" s="18" customFormat="1" ht="12.75"/>
    <row r="355" s="18" customFormat="1" ht="12.75"/>
    <row r="356" s="18" customFormat="1" ht="12.75"/>
    <row r="357" s="18" customFormat="1" ht="12.75"/>
    <row r="358" s="18" customFormat="1" ht="12.75"/>
    <row r="359" s="18" customFormat="1" ht="12.75"/>
    <row r="360" s="18" customFormat="1" ht="12.75"/>
    <row r="361" s="18" customFormat="1" ht="12.75"/>
    <row r="362" s="18" customFormat="1" ht="12.75"/>
    <row r="363" s="18" customFormat="1" ht="12.75"/>
    <row r="364" s="18" customFormat="1" ht="12.75"/>
    <row r="365" s="18" customFormat="1" ht="12.75"/>
    <row r="366" s="18" customFormat="1" ht="12.75"/>
    <row r="367" s="18" customFormat="1" ht="12.75"/>
    <row r="368" s="18" customFormat="1" ht="12.75"/>
    <row r="369" s="18" customFormat="1" ht="12.75"/>
    <row r="370" s="18" customFormat="1" ht="12.75"/>
    <row r="371" s="18" customFormat="1" ht="12.75"/>
    <row r="372" s="18" customFormat="1" ht="12.75"/>
    <row r="373" s="18" customFormat="1" ht="12.75"/>
    <row r="374" s="18" customFormat="1" ht="12.75"/>
    <row r="375" s="18" customFormat="1" ht="12.75"/>
    <row r="376" s="18" customFormat="1" ht="12.75"/>
    <row r="377" s="18" customFormat="1" ht="12.75"/>
    <row r="378" s="18" customFormat="1" ht="12.75"/>
    <row r="379" s="18" customFormat="1" ht="12.75"/>
    <row r="380" s="18" customFormat="1" ht="12.75"/>
    <row r="381" s="18" customFormat="1" ht="12.75"/>
    <row r="382" s="18" customFormat="1" ht="12.75"/>
    <row r="383" s="18" customFormat="1" ht="12.75"/>
    <row r="384" s="18" customFormat="1" ht="12.75"/>
    <row r="385" s="18" customFormat="1" ht="12.75"/>
    <row r="386" s="18" customFormat="1" ht="12.75"/>
    <row r="387" s="18" customFormat="1" ht="12.75"/>
    <row r="388" s="18" customFormat="1" ht="12.75"/>
    <row r="389" s="18" customFormat="1" ht="12.75"/>
    <row r="390" s="18" customFormat="1" ht="12.75"/>
    <row r="391" s="18" customFormat="1" ht="12.75"/>
    <row r="392" s="18" customFormat="1" ht="12.75"/>
    <row r="393" s="18" customFormat="1" ht="12.75"/>
    <row r="394" s="18" customFormat="1" ht="12.75"/>
    <row r="395" s="18" customFormat="1" ht="12.75"/>
    <row r="396" s="18" customFormat="1" ht="12.75"/>
    <row r="397" s="18" customFormat="1" ht="12.75"/>
    <row r="398" s="18" customFormat="1" ht="12.75"/>
    <row r="399" s="18" customFormat="1" ht="12.75"/>
    <row r="400" s="18" customFormat="1" ht="12.75"/>
    <row r="401" s="18" customFormat="1" ht="12.75"/>
    <row r="402" s="18" customFormat="1" ht="12.75"/>
    <row r="403" s="18" customFormat="1" ht="12.75"/>
    <row r="404" s="18" customFormat="1" ht="12.75"/>
    <row r="405" s="18" customFormat="1" ht="12.75"/>
    <row r="406" s="18" customFormat="1" ht="12.75"/>
    <row r="407" s="18" customFormat="1" ht="12.75"/>
    <row r="408" s="18" customFormat="1" ht="12.75"/>
    <row r="409" s="18" customFormat="1" ht="12.75"/>
    <row r="410" s="18" customFormat="1" ht="12.75"/>
    <row r="411" s="18" customFormat="1" ht="12.75"/>
    <row r="412" s="18" customFormat="1" ht="12.75"/>
    <row r="413" s="18" customFormat="1" ht="12.75"/>
    <row r="414" s="18" customFormat="1" ht="12.75"/>
    <row r="415" s="18" customFormat="1" ht="12.75"/>
    <row r="416" s="18" customFormat="1" ht="12.75"/>
    <row r="417" s="18" customFormat="1" ht="12.75"/>
    <row r="418" s="18" customFormat="1" ht="12.75"/>
    <row r="419" s="18" customFormat="1" ht="12.75"/>
    <row r="420" s="18" customFormat="1" ht="12.75"/>
    <row r="421" s="18" customFormat="1" ht="12.75"/>
    <row r="422" s="18" customFormat="1" ht="12.75"/>
    <row r="423" s="18" customFormat="1" ht="12.75"/>
    <row r="424" s="18" customFormat="1" ht="12.75"/>
    <row r="425" s="18" customFormat="1" ht="12.75"/>
    <row r="426" s="18" customFormat="1" ht="12.75"/>
    <row r="427" s="18" customFormat="1" ht="12.75"/>
    <row r="428" s="18" customFormat="1" ht="12.75"/>
    <row r="429" s="18" customFormat="1" ht="12.75"/>
    <row r="430" s="18" customFormat="1" ht="12.75"/>
    <row r="431" s="18" customFormat="1" ht="12.75"/>
    <row r="432" s="18" customFormat="1" ht="12.75"/>
    <row r="433" s="18" customFormat="1" ht="12.75"/>
    <row r="434" s="18" customFormat="1" ht="12.75"/>
    <row r="435" s="18" customFormat="1" ht="12.75"/>
    <row r="436" s="18" customFormat="1" ht="12.75"/>
    <row r="437" s="18" customFormat="1" ht="12.75"/>
    <row r="438" s="18" customFormat="1" ht="12.75"/>
    <row r="439" s="18" customFormat="1" ht="12.75"/>
    <row r="440" s="18" customFormat="1" ht="12.75"/>
    <row r="441" s="18" customFormat="1" ht="12.75"/>
    <row r="442" s="18" customFormat="1" ht="12.75"/>
    <row r="443" s="18" customFormat="1" ht="12.75"/>
    <row r="444" s="18" customFormat="1" ht="12.75"/>
    <row r="445" s="18" customFormat="1" ht="12.75"/>
    <row r="446" s="18" customFormat="1" ht="12.75"/>
    <row r="447" s="18" customFormat="1" ht="12.75"/>
    <row r="448" s="18" customFormat="1" ht="12.75"/>
    <row r="449" s="18" customFormat="1" ht="12.75"/>
    <row r="450" s="18" customFormat="1" ht="12.75"/>
    <row r="451" s="18" customFormat="1" ht="12.75"/>
    <row r="452" s="18" customFormat="1" ht="12.75"/>
    <row r="453" s="18" customFormat="1" ht="12.75"/>
    <row r="454" s="18" customFormat="1" ht="12.75"/>
    <row r="455" s="18" customFormat="1" ht="12.75"/>
    <row r="456" s="18" customFormat="1" ht="12.75"/>
    <row r="457" s="18" customFormat="1" ht="12.75"/>
    <row r="458" s="18" customFormat="1" ht="12.75"/>
    <row r="459" s="18" customFormat="1" ht="12.75"/>
    <row r="460" s="18" customFormat="1" ht="12.75"/>
    <row r="461" s="18" customFormat="1" ht="12.75"/>
    <row r="462" s="18" customFormat="1" ht="12.75"/>
    <row r="463" s="18" customFormat="1" ht="12.75"/>
    <row r="464" s="18" customFormat="1" ht="12.75"/>
    <row r="465" s="18" customFormat="1" ht="12.75"/>
    <row r="466" s="18" customFormat="1" ht="12.75"/>
    <row r="467" s="18" customFormat="1" ht="12.75"/>
    <row r="468" s="18" customFormat="1" ht="12.75"/>
    <row r="469" s="18" customFormat="1" ht="12.75"/>
    <row r="470" s="18" customFormat="1" ht="12.75"/>
    <row r="471" s="18" customFormat="1" ht="12.75"/>
    <row r="472" s="18" customFormat="1" ht="12.75"/>
    <row r="473" s="18" customFormat="1" ht="12.75"/>
    <row r="474" s="18" customFormat="1" ht="12.75"/>
    <row r="475" s="18" customFormat="1" ht="12.75"/>
    <row r="476" s="18" customFormat="1" ht="12.75"/>
    <row r="477" s="18" customFormat="1" ht="12.75"/>
    <row r="478" s="18" customFormat="1" ht="12.75"/>
    <row r="479" s="18" customFormat="1" ht="12.75"/>
    <row r="480" s="18" customFormat="1" ht="12.75"/>
    <row r="481" s="18" customFormat="1" ht="12.75"/>
    <row r="482" s="18" customFormat="1" ht="12.75"/>
    <row r="483" s="18" customFormat="1" ht="12.75"/>
    <row r="484" s="18" customFormat="1" ht="12.75"/>
    <row r="485" s="18" customFormat="1" ht="12.75"/>
    <row r="486" s="18" customFormat="1" ht="12.75"/>
    <row r="487" s="18" customFormat="1" ht="12.75"/>
    <row r="488" s="18" customFormat="1" ht="12.75"/>
    <row r="489" s="18" customFormat="1" ht="12.75"/>
    <row r="490" s="18" customFormat="1" ht="12.75"/>
    <row r="491" s="18" customFormat="1" ht="12.75"/>
    <row r="492" s="18" customFormat="1" ht="12.75"/>
    <row r="493" s="18" customFormat="1" ht="12.75"/>
    <row r="494" s="18" customFormat="1" ht="12.75"/>
    <row r="495" s="18" customFormat="1" ht="12.75"/>
    <row r="496" s="18" customFormat="1" ht="12.75"/>
    <row r="497" s="18" customFormat="1" ht="12.75"/>
    <row r="498" s="18" customFormat="1" ht="12.75"/>
    <row r="499" s="18" customFormat="1" ht="12.75"/>
    <row r="500" s="18" customFormat="1" ht="12.75"/>
    <row r="501" s="18" customFormat="1" ht="12.75"/>
    <row r="502" s="18" customFormat="1" ht="12.75"/>
    <row r="503" s="18" customFormat="1" ht="12.75"/>
    <row r="504" s="18" customFormat="1" ht="12.75"/>
    <row r="505" s="18" customFormat="1" ht="12.75"/>
    <row r="506" s="18" customFormat="1" ht="12.75"/>
    <row r="507" s="18" customFormat="1" ht="12.75"/>
    <row r="508" s="18" customFormat="1" ht="12.75"/>
    <row r="509" s="18" customFormat="1" ht="12.75"/>
    <row r="510" s="18" customFormat="1" ht="12.75"/>
    <row r="511" s="18" customFormat="1" ht="12.75"/>
    <row r="512" s="18" customFormat="1" ht="12.75"/>
    <row r="513" s="18" customFormat="1" ht="12.75"/>
    <row r="514" s="18" customFormat="1" ht="12.75"/>
    <row r="515" s="18" customFormat="1" ht="12.75"/>
    <row r="516" s="18" customFormat="1" ht="12.75"/>
    <row r="517" s="18" customFormat="1" ht="12.75"/>
    <row r="518" s="18" customFormat="1" ht="12.75"/>
    <row r="519" s="18" customFormat="1" ht="12.75"/>
    <row r="520" s="18" customFormat="1" ht="12.75"/>
    <row r="521" s="18" customFormat="1" ht="12.75"/>
    <row r="522" s="18" customFormat="1" ht="12.75"/>
    <row r="523" s="18" customFormat="1" ht="12.75"/>
    <row r="524" s="18" customFormat="1" ht="12.75"/>
    <row r="525" s="18" customFormat="1" ht="12.75"/>
    <row r="526" s="18" customFormat="1" ht="12.75"/>
    <row r="527" s="18" customFormat="1" ht="12.75"/>
    <row r="528" s="18" customFormat="1" ht="12.75"/>
    <row r="529" s="18" customFormat="1" ht="12.75"/>
    <row r="530" s="18" customFormat="1" ht="12.75"/>
    <row r="531" s="18" customFormat="1" ht="12.75"/>
    <row r="532" s="18" customFormat="1" ht="12.75"/>
    <row r="533" s="18" customFormat="1" ht="12.75"/>
    <row r="534" s="18" customFormat="1" ht="12.75"/>
    <row r="535" s="18" customFormat="1" ht="12.75"/>
    <row r="536" s="18" customFormat="1" ht="12.75"/>
    <row r="537" s="18" customFormat="1" ht="12.75"/>
    <row r="538" s="18" customFormat="1" ht="12.75"/>
    <row r="539" s="18" customFormat="1" ht="12.75"/>
    <row r="540" s="18" customFormat="1" ht="12.75"/>
    <row r="541" s="18" customFormat="1" ht="12.75"/>
    <row r="542" s="18" customFormat="1" ht="12.75"/>
    <row r="543" s="18" customFormat="1" ht="12.75"/>
    <row r="544" s="18" customFormat="1" ht="12.75"/>
    <row r="545" s="18" customFormat="1" ht="12.75"/>
    <row r="546" s="18" customFormat="1" ht="12.75"/>
    <row r="547" s="18" customFormat="1" ht="12.75"/>
    <row r="548" s="18" customFormat="1" ht="12.75"/>
    <row r="549" s="18" customFormat="1" ht="12.75"/>
    <row r="550" s="18" customFormat="1" ht="12.75"/>
    <row r="551" s="18" customFormat="1" ht="12.75"/>
    <row r="552" s="18" customFormat="1" ht="12.75"/>
    <row r="553" s="18" customFormat="1" ht="12.75"/>
    <row r="554" s="18" customFormat="1" ht="12.75"/>
    <row r="555" s="18" customFormat="1" ht="12.75"/>
    <row r="556" s="18" customFormat="1" ht="12.75"/>
    <row r="557" s="18" customFormat="1" ht="12.75"/>
    <row r="558" s="18" customFormat="1" ht="12.75"/>
    <row r="559" s="18" customFormat="1" ht="12.75"/>
    <row r="560" s="18" customFormat="1" ht="12.75"/>
    <row r="561" s="18" customFormat="1" ht="12.75"/>
    <row r="562" s="18" customFormat="1" ht="12.75"/>
    <row r="563" s="18" customFormat="1" ht="12.75"/>
    <row r="564" s="18" customFormat="1" ht="12.75"/>
    <row r="565" s="18" customFormat="1" ht="12.75"/>
    <row r="566" s="18" customFormat="1" ht="12.75"/>
    <row r="567" s="18" customFormat="1" ht="12.75"/>
    <row r="568" s="18" customFormat="1" ht="12.75"/>
    <row r="569" s="18" customFormat="1" ht="12.75"/>
    <row r="570" s="18" customFormat="1" ht="12.75"/>
    <row r="571" s="18" customFormat="1" ht="12.75"/>
    <row r="572" s="18" customFormat="1" ht="12.75"/>
    <row r="573" s="18" customFormat="1" ht="12.75"/>
    <row r="574" s="18" customFormat="1" ht="12.75"/>
    <row r="575" s="18" customFormat="1" ht="12.75"/>
    <row r="576" s="18" customFormat="1" ht="12.75"/>
    <row r="577" s="18" customFormat="1" ht="12.75"/>
    <row r="578" s="18" customFormat="1" ht="12.75"/>
    <row r="579" s="18" customFormat="1" ht="12.75"/>
    <row r="580" s="18" customFormat="1" ht="12.75"/>
    <row r="581" s="18" customFormat="1" ht="12.75"/>
    <row r="582" s="18" customFormat="1" ht="12.75"/>
    <row r="583" s="18" customFormat="1" ht="12.75"/>
    <row r="584" s="18" customFormat="1" ht="12.75"/>
    <row r="585" s="18" customFormat="1" ht="12.75"/>
    <row r="586" s="18" customFormat="1" ht="12.75"/>
    <row r="587" s="18" customFormat="1" ht="12.75"/>
    <row r="588" s="18" customFormat="1" ht="12.75"/>
    <row r="589" s="18" customFormat="1" ht="12.75"/>
    <row r="590" s="18" customFormat="1" ht="12.75"/>
    <row r="591" s="18" customFormat="1" ht="12.75"/>
    <row r="592" s="18" customFormat="1" ht="12.75"/>
    <row r="593" s="18" customFormat="1" ht="12.75"/>
    <row r="594" s="18" customFormat="1" ht="12.75"/>
    <row r="595" s="18" customFormat="1" ht="12.75"/>
    <row r="596" s="18" customFormat="1" ht="12.75"/>
    <row r="597" s="18" customFormat="1" ht="12.75"/>
    <row r="598" s="18" customFormat="1" ht="12.75"/>
    <row r="599" s="18" customFormat="1" ht="12.75"/>
    <row r="600" s="18" customFormat="1" ht="12.75"/>
    <row r="601" s="18" customFormat="1" ht="12.75"/>
    <row r="602" s="18" customFormat="1" ht="12.75"/>
    <row r="603" s="18" customFormat="1" ht="12.75"/>
    <row r="604" s="18" customFormat="1" ht="12.75"/>
    <row r="605" s="18" customFormat="1" ht="12.75"/>
    <row r="606" s="18" customFormat="1" ht="12.75"/>
    <row r="607" s="18" customFormat="1" ht="12.75"/>
    <row r="608" s="18" customFormat="1" ht="12.75"/>
    <row r="609" s="18" customFormat="1" ht="12.75"/>
    <row r="610" s="18" customFormat="1" ht="12.75"/>
    <row r="611" s="18" customFormat="1" ht="12.75"/>
    <row r="612" s="18" customFormat="1" ht="12.75"/>
    <row r="613" s="18" customFormat="1" ht="12.75"/>
    <row r="614" s="18" customFormat="1" ht="12.75"/>
    <row r="615" s="18" customFormat="1" ht="12.75"/>
    <row r="616" s="18" customFormat="1" ht="12.75"/>
    <row r="617" s="18" customFormat="1" ht="12.75"/>
    <row r="618" s="18" customFormat="1" ht="12.75"/>
    <row r="619" s="18" customFormat="1" ht="12.75"/>
    <row r="620" s="18" customFormat="1" ht="12.75"/>
    <row r="621" s="18" customFormat="1" ht="12.75"/>
    <row r="622" s="18" customFormat="1" ht="12.75"/>
    <row r="623" s="18" customFormat="1" ht="12.75"/>
    <row r="624" s="18" customFormat="1" ht="12.75"/>
    <row r="625" s="18" customFormat="1" ht="12.75"/>
    <row r="626" s="18" customFormat="1" ht="12.75"/>
    <row r="627" s="18" customFormat="1" ht="12.75"/>
    <row r="628" s="18" customFormat="1" ht="12.75"/>
    <row r="629" s="18" customFormat="1" ht="12.75"/>
    <row r="630" s="18" customFormat="1" ht="12.75"/>
    <row r="631" s="18" customFormat="1" ht="12.75"/>
    <row r="632" s="18" customFormat="1" ht="12.75"/>
    <row r="633" s="18" customFormat="1" ht="12.75"/>
    <row r="634" s="18" customFormat="1" ht="12.75"/>
    <row r="635" s="18" customFormat="1" ht="12.75"/>
    <row r="636" s="18" customFormat="1" ht="12.75"/>
    <row r="637" s="18" customFormat="1" ht="12.75"/>
    <row r="638" s="18" customFormat="1" ht="12.75"/>
    <row r="639" s="18" customFormat="1" ht="12.75"/>
    <row r="640" s="18" customFormat="1" ht="12.75"/>
    <row r="641" s="18" customFormat="1" ht="12.75"/>
    <row r="642" s="18" customFormat="1" ht="12.75"/>
    <row r="643" s="18" customFormat="1" ht="12.75"/>
    <row r="644" s="18" customFormat="1" ht="12.75"/>
    <row r="645" s="18" customFormat="1" ht="12.75"/>
    <row r="646" s="18" customFormat="1" ht="12.75"/>
    <row r="647" s="18" customFormat="1" ht="12.75"/>
    <row r="648" s="18" customFormat="1" ht="12.75"/>
    <row r="649" s="18" customFormat="1" ht="12.75"/>
    <row r="650" s="18" customFormat="1" ht="12.75"/>
    <row r="651" s="18" customFormat="1" ht="12.75"/>
    <row r="652" s="18" customFormat="1" ht="12.75"/>
    <row r="653" s="18" customFormat="1" ht="12.75"/>
    <row r="654" s="18" customFormat="1" ht="12.75"/>
    <row r="655" s="18" customFormat="1" ht="12.75"/>
    <row r="656" s="18" customFormat="1" ht="12.75"/>
    <row r="657" s="18" customFormat="1" ht="12.75"/>
    <row r="658" s="18" customFormat="1" ht="12.75"/>
    <row r="659" s="18" customFormat="1" ht="12.75"/>
    <row r="660" s="18" customFormat="1" ht="12.75"/>
    <row r="661" s="18" customFormat="1" ht="12.75"/>
    <row r="662" s="18" customFormat="1" ht="12.75"/>
    <row r="663" s="18" customFormat="1" ht="12.75"/>
    <row r="664" s="18" customFormat="1" ht="12.75"/>
    <row r="665" s="18" customFormat="1" ht="12.75"/>
    <row r="666" s="18" customFormat="1" ht="12.75"/>
    <row r="667" s="18" customFormat="1" ht="12.75"/>
    <row r="668" s="18" customFormat="1" ht="12.75"/>
    <row r="669" s="18" customFormat="1" ht="12.75"/>
    <row r="670" s="18" customFormat="1" ht="12.75"/>
    <row r="671" s="18" customFormat="1" ht="12.75"/>
    <row r="672" s="18" customFormat="1" ht="12.75"/>
    <row r="673" s="18" customFormat="1" ht="12.75"/>
    <row r="674" s="18" customFormat="1" ht="12.75"/>
    <row r="675" s="18" customFormat="1" ht="12.75"/>
    <row r="676" s="18" customFormat="1" ht="12.75"/>
    <row r="677" s="18" customFormat="1" ht="12.75"/>
    <row r="678" s="18" customFormat="1" ht="12.75"/>
    <row r="679" s="18" customFormat="1" ht="12.75"/>
    <row r="680" s="18" customFormat="1" ht="12.75"/>
    <row r="681" s="18" customFormat="1" ht="12.75"/>
    <row r="682" s="18" customFormat="1" ht="12.75"/>
    <row r="683" s="18" customFormat="1" ht="12.75"/>
    <row r="684" s="18" customFormat="1" ht="12.75"/>
    <row r="685" s="18" customFormat="1" ht="12.75"/>
    <row r="686" s="18" customFormat="1" ht="12.75"/>
    <row r="687" s="18" customFormat="1" ht="12.75"/>
    <row r="688" s="18" customFormat="1" ht="12.75"/>
    <row r="689" s="18" customFormat="1" ht="12.75"/>
    <row r="690" s="18" customFormat="1" ht="12.75"/>
    <row r="691" s="18" customFormat="1" ht="12.75"/>
    <row r="692" s="18" customFormat="1" ht="12.75"/>
    <row r="693" s="18" customFormat="1" ht="12.75"/>
    <row r="694" s="18" customFormat="1" ht="12.75"/>
    <row r="695" s="18" customFormat="1" ht="12.75"/>
    <row r="696" s="18" customFormat="1" ht="12.75"/>
    <row r="697" s="18" customFormat="1" ht="12.75"/>
    <row r="698" s="18" customFormat="1" ht="12.75"/>
    <row r="699" s="18" customFormat="1" ht="12.75"/>
    <row r="700" s="18" customFormat="1" ht="12.75"/>
    <row r="701" s="18" customFormat="1" ht="12.75"/>
    <row r="702" s="18" customFormat="1" ht="12.75"/>
    <row r="703" s="18" customFormat="1" ht="12.75"/>
    <row r="704" s="18" customFormat="1" ht="12.75"/>
    <row r="705" s="18" customFormat="1" ht="12.75"/>
    <row r="706" s="18" customFormat="1" ht="12.75"/>
    <row r="707" s="18" customFormat="1" ht="12.75"/>
    <row r="708" s="18" customFormat="1" ht="12.75"/>
    <row r="709" s="18" customFormat="1" ht="12.75"/>
    <row r="710" s="18" customFormat="1" ht="12.75"/>
    <row r="711" s="18" customFormat="1" ht="12.75"/>
    <row r="712" s="18" customFormat="1" ht="12.75"/>
    <row r="713" s="18" customFormat="1" ht="12.75"/>
    <row r="714" s="18" customFormat="1" ht="12.75"/>
    <row r="715" s="18" customFormat="1" ht="12.75"/>
    <row r="716" s="18" customFormat="1" ht="12.75"/>
    <row r="717" s="18" customFormat="1" ht="12.75"/>
    <row r="718" s="18" customFormat="1" ht="12.75"/>
    <row r="719" s="18" customFormat="1" ht="12.75"/>
    <row r="720" s="18" customFormat="1" ht="12.75"/>
    <row r="721" s="18" customFormat="1" ht="12.75"/>
    <row r="722" s="18" customFormat="1" ht="12.75"/>
    <row r="723" s="18" customFormat="1" ht="12.75"/>
    <row r="724" s="18" customFormat="1" ht="12.75"/>
    <row r="725" s="18" customFormat="1" ht="12.75"/>
    <row r="726" s="18" customFormat="1" ht="12.75"/>
    <row r="727" s="18" customFormat="1" ht="12.75"/>
    <row r="728" s="18" customFormat="1" ht="12.75"/>
    <row r="729" s="18" customFormat="1" ht="12.75"/>
    <row r="730" s="18" customFormat="1" ht="12.75"/>
    <row r="731" s="18" customFormat="1" ht="12.75"/>
    <row r="732" s="18" customFormat="1" ht="12.75"/>
    <row r="733" s="18" customFormat="1" ht="12.75"/>
    <row r="734" s="18" customFormat="1" ht="12.75"/>
    <row r="735" s="18" customFormat="1" ht="12.75"/>
    <row r="736" s="18" customFormat="1" ht="12.75"/>
    <row r="737" s="18" customFormat="1" ht="12.75"/>
    <row r="738" s="18" customFormat="1" ht="12.75"/>
    <row r="739" s="18" customFormat="1" ht="12.75"/>
    <row r="740" s="18" customFormat="1" ht="12.75"/>
    <row r="741" s="18" customFormat="1" ht="12.75"/>
    <row r="742" s="18" customFormat="1" ht="12.75"/>
    <row r="743" s="18" customFormat="1" ht="12.75"/>
    <row r="744" s="18" customFormat="1" ht="12.75"/>
    <row r="745" s="18" customFormat="1" ht="12.75"/>
    <row r="746" s="18" customFormat="1" ht="12.75"/>
    <row r="747" s="18" customFormat="1" ht="12.75"/>
    <row r="748" s="18" customFormat="1" ht="12.75"/>
    <row r="749" s="18" customFormat="1" ht="12.75"/>
    <row r="750" s="18" customFormat="1" ht="12.75"/>
    <row r="751" s="18" customFormat="1" ht="12.75"/>
    <row r="752" s="18" customFormat="1" ht="12.75"/>
    <row r="753" s="18" customFormat="1" ht="12.75"/>
    <row r="754" s="18" customFormat="1" ht="12.75"/>
    <row r="755" s="18" customFormat="1" ht="12.75"/>
    <row r="756" s="18" customFormat="1" ht="12.75"/>
    <row r="757" s="18" customFormat="1" ht="12.75"/>
    <row r="758" s="18" customFormat="1" ht="12.75"/>
    <row r="759" s="18" customFormat="1" ht="12.75"/>
    <row r="760" s="18" customFormat="1" ht="12.75"/>
    <row r="761" s="18" customFormat="1" ht="12.75"/>
    <row r="762" s="18" customFormat="1" ht="12.75"/>
    <row r="763" s="18" customFormat="1" ht="12.75"/>
    <row r="764" s="18" customFormat="1" ht="12.75"/>
    <row r="765" s="18" customFormat="1" ht="12.75"/>
    <row r="766" s="18" customFormat="1" ht="12.75"/>
    <row r="767" s="18" customFormat="1" ht="12.75"/>
    <row r="768" s="18" customFormat="1" ht="12.75"/>
    <row r="769" s="18" customFormat="1" ht="12.75"/>
    <row r="770" s="18" customFormat="1" ht="12.75"/>
    <row r="771" s="18" customFormat="1" ht="12.75"/>
    <row r="772" s="18" customFormat="1" ht="12.75"/>
    <row r="773" s="18" customFormat="1" ht="12.75"/>
    <row r="774" s="18" customFormat="1" ht="12.75"/>
    <row r="775" s="18" customFormat="1" ht="12.75"/>
    <row r="776" s="18" customFormat="1" ht="12.75"/>
    <row r="777" s="18" customFormat="1" ht="12.75"/>
    <row r="778" s="18" customFormat="1" ht="12.75"/>
    <row r="779" s="18" customFormat="1" ht="12.75"/>
    <row r="780" s="18" customFormat="1" ht="12.75"/>
    <row r="781" s="18" customFormat="1" ht="12.75"/>
    <row r="782" s="18" customFormat="1" ht="12.75"/>
    <row r="783" s="18" customFormat="1" ht="12.75"/>
    <row r="784" s="18" customFormat="1" ht="12.75"/>
    <row r="785" s="18" customFormat="1" ht="12.75"/>
    <row r="786" s="18" customFormat="1" ht="12.75"/>
    <row r="787" s="18" customFormat="1" ht="12.75"/>
    <row r="788" s="18" customFormat="1" ht="12.75"/>
    <row r="789" s="18" customFormat="1" ht="12.75"/>
    <row r="790" s="18" customFormat="1" ht="12.75"/>
    <row r="791" s="18" customFormat="1" ht="12.75"/>
    <row r="792" s="18" customFormat="1" ht="12.75"/>
    <row r="793" s="18" customFormat="1" ht="12.75"/>
    <row r="794" s="18" customFormat="1" ht="12.75"/>
    <row r="795" s="18" customFormat="1" ht="12.75"/>
    <row r="796" s="18" customFormat="1" ht="12.75"/>
    <row r="797" s="18" customFormat="1" ht="12.75"/>
    <row r="798" s="18" customFormat="1" ht="12.75"/>
    <row r="799" s="18" customFormat="1" ht="12.75"/>
    <row r="800" s="18" customFormat="1" ht="12.75"/>
    <row r="801" s="18" customFormat="1" ht="12.75"/>
    <row r="802" s="18" customFormat="1" ht="12.75"/>
    <row r="803" s="18" customFormat="1" ht="12.75"/>
    <row r="804" s="18" customFormat="1" ht="12.75"/>
    <row r="805" s="18" customFormat="1" ht="12.75"/>
    <row r="806" s="18" customFormat="1" ht="12.75"/>
    <row r="807" s="18" customFormat="1" ht="12.75"/>
    <row r="808" s="18" customFormat="1" ht="12.75"/>
    <row r="809" s="18" customFormat="1" ht="12.75"/>
    <row r="810" s="18" customFormat="1" ht="12.75"/>
    <row r="811" s="18" customFormat="1" ht="12.75"/>
    <row r="812" s="18" customFormat="1" ht="12.75"/>
    <row r="813" s="18" customFormat="1" ht="12.75"/>
    <row r="814" s="18" customFormat="1" ht="12.75"/>
    <row r="815" s="18" customFormat="1" ht="12.75"/>
    <row r="816" s="18" customFormat="1" ht="12.75"/>
    <row r="817" s="18" customFormat="1" ht="12.75"/>
    <row r="818" s="18" customFormat="1" ht="12.75"/>
    <row r="819" s="18" customFormat="1" ht="12.75"/>
    <row r="820" s="18" customFormat="1" ht="12.75"/>
    <row r="821" s="18" customFormat="1" ht="12.75"/>
    <row r="822" s="18" customFormat="1" ht="12.75"/>
    <row r="823" s="18" customFormat="1" ht="12.75"/>
    <row r="824" s="18" customFormat="1" ht="12.75"/>
    <row r="825" s="18" customFormat="1" ht="12.75"/>
    <row r="826" s="18" customFormat="1" ht="12.75"/>
    <row r="827" s="18" customFormat="1" ht="12.75"/>
    <row r="828" s="18" customFormat="1" ht="12.75"/>
    <row r="829" s="18" customFormat="1" ht="12.75"/>
    <row r="830" s="18" customFormat="1" ht="12.75"/>
    <row r="831" s="18" customFormat="1" ht="12.75"/>
    <row r="832" s="18" customFormat="1" ht="12.75"/>
    <row r="833" s="18" customFormat="1" ht="12.75"/>
    <row r="834" s="18" customFormat="1" ht="12.75"/>
    <row r="835" s="18" customFormat="1" ht="12.75"/>
    <row r="836" s="18" customFormat="1" ht="12.75"/>
    <row r="837" s="18" customFormat="1" ht="12.75"/>
    <row r="838" s="18" customFormat="1" ht="12.75"/>
    <row r="839" s="18" customFormat="1" ht="12.75"/>
    <row r="840" s="18" customFormat="1" ht="12.75"/>
    <row r="841" s="18" customFormat="1" ht="12.75"/>
    <row r="842" s="18" customFormat="1" ht="12.75"/>
    <row r="843" s="18" customFormat="1" ht="12.75"/>
    <row r="844" s="18" customFormat="1" ht="12.75"/>
    <row r="845" s="18" customFormat="1" ht="12.75"/>
    <row r="846" s="18" customFormat="1" ht="12.75"/>
    <row r="847" s="18" customFormat="1" ht="12.75"/>
    <row r="848" s="18" customFormat="1" ht="12.75"/>
    <row r="849" s="18" customFormat="1" ht="12.75"/>
    <row r="850" s="18" customFormat="1" ht="12.75"/>
    <row r="851" s="18" customFormat="1" ht="12.75"/>
    <row r="852" s="18" customFormat="1" ht="12.75"/>
    <row r="853" s="18" customFormat="1" ht="12.75"/>
    <row r="854" s="18" customFormat="1" ht="12.75"/>
    <row r="855" s="18" customFormat="1" ht="12.75"/>
    <row r="856" s="18" customFormat="1" ht="12.75"/>
    <row r="857" s="18" customFormat="1" ht="12.75"/>
    <row r="858" s="18" customFormat="1" ht="12.75"/>
    <row r="859" s="18" customFormat="1" ht="12.75"/>
    <row r="860" s="18" customFormat="1" ht="12.75"/>
    <row r="861" s="18" customFormat="1" ht="12.75"/>
    <row r="862" s="18" customFormat="1" ht="12.75"/>
    <row r="863" s="18" customFormat="1" ht="12.75"/>
    <row r="864" s="18" customFormat="1" ht="12.75"/>
    <row r="865" s="18" customFormat="1" ht="12.75"/>
    <row r="866" s="18" customFormat="1" ht="12.75"/>
    <row r="867" s="18" customFormat="1" ht="12.75"/>
    <row r="868" s="18" customFormat="1" ht="12.75"/>
    <row r="869" s="18" customFormat="1" ht="12.75"/>
    <row r="870" s="18" customFormat="1" ht="12.75"/>
    <row r="871" s="18" customFormat="1" ht="12.75"/>
    <row r="872" s="18" customFormat="1" ht="12.75"/>
    <row r="873" s="18" customFormat="1" ht="12.75"/>
    <row r="874" s="18" customFormat="1" ht="12.75"/>
    <row r="875" s="18" customFormat="1" ht="12.75"/>
    <row r="876" s="18" customFormat="1" ht="12.75"/>
    <row r="877" s="18" customFormat="1" ht="12.75"/>
    <row r="878" s="18" customFormat="1" ht="12.75"/>
    <row r="879" s="18" customFormat="1" ht="12.75"/>
    <row r="880" s="18" customFormat="1" ht="12.75"/>
    <row r="881" s="18" customFormat="1" ht="12.75"/>
    <row r="882" s="18" customFormat="1" ht="12.75"/>
    <row r="883" s="18" customFormat="1" ht="12.75"/>
    <row r="884" s="18" customFormat="1" ht="12.75"/>
    <row r="885" s="18" customFormat="1" ht="12.75"/>
    <row r="886" s="18" customFormat="1" ht="12.75"/>
    <row r="887" s="18" customFormat="1" ht="12.75"/>
    <row r="888" s="18" customFormat="1" ht="12.75"/>
    <row r="889" s="18" customFormat="1" ht="12.75"/>
    <row r="890" s="18" customFormat="1" ht="12.75"/>
    <row r="891" s="18" customFormat="1" ht="12.75"/>
    <row r="892" s="18" customFormat="1" ht="12.75"/>
    <row r="893" s="18" customFormat="1" ht="12.75"/>
    <row r="894" s="18" customFormat="1" ht="12.75"/>
    <row r="895" s="18" customFormat="1" ht="12.75"/>
    <row r="896" s="18" customFormat="1" ht="12.75"/>
    <row r="897" s="18" customFormat="1" ht="12.75"/>
    <row r="898" s="18" customFormat="1" ht="12.75"/>
    <row r="899" s="18" customFormat="1" ht="12.75"/>
    <row r="900" s="18" customFormat="1" ht="12.75"/>
    <row r="901" s="18" customFormat="1" ht="12.75"/>
  </sheetData>
  <sheetProtection password="FA29" sheet="1" objects="1" scenarios="1" formatColumns="0" formatRows="0"/>
  <protectedRanges>
    <protectedRange sqref="C6:E40 F10:F40 F6:F8 G6:V40" name="Rozstęp1"/>
  </protectedRanges>
  <mergeCells count="7">
    <mergeCell ref="C3:N3"/>
    <mergeCell ref="S3:V3"/>
    <mergeCell ref="A2:V2"/>
    <mergeCell ref="O3:R3"/>
    <mergeCell ref="A3:A5"/>
    <mergeCell ref="B3:B5"/>
    <mergeCell ref="C4:E4"/>
  </mergeCells>
  <conditionalFormatting sqref="C6:E40 G6:V40 F6:F8 F10:F40">
    <cfRule type="cellIs" priority="1" dxfId="2" operator="equal" stopIfTrue="1">
      <formula>"x"</formula>
    </cfRule>
    <cfRule type="cellIs" priority="2" dxfId="2" operator="equal" stopIfTrue="1">
      <formula>"X"</formula>
    </cfRule>
  </conditionalFormatting>
  <dataValidations count="1">
    <dataValidation type="list" allowBlank="1" showInputMessage="1" showErrorMessage="1" sqref="C6:E40 F10:F40 F6:F8 G6:V40">
      <formula1>"X"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&amp;L&amp;T           &amp;D&amp;CStrona &amp;P z &amp;N&amp;R&amp;A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591"/>
  <sheetViews>
    <sheetView tabSelected="1" zoomScalePageLayoutView="0" workbookViewId="0" topLeftCell="A22">
      <selection activeCell="O14" sqref="O14"/>
    </sheetView>
  </sheetViews>
  <sheetFormatPr defaultColWidth="9.140625" defaultRowHeight="12.75"/>
  <cols>
    <col min="14" max="14" width="9.140625" style="69" customWidth="1"/>
    <col min="15" max="56" width="9.140625" style="18" customWidth="1"/>
  </cols>
  <sheetData>
    <row r="1" spans="1:15" ht="15.75">
      <c r="A1" s="987" t="s">
        <v>408</v>
      </c>
      <c r="B1" s="987"/>
      <c r="C1" s="987"/>
      <c r="D1" s="987"/>
      <c r="E1" s="987"/>
      <c r="F1" s="987"/>
      <c r="G1" s="987"/>
      <c r="H1" s="987"/>
      <c r="I1" s="987"/>
      <c r="J1" s="987"/>
      <c r="K1" s="987"/>
      <c r="L1" s="987"/>
      <c r="M1" s="987"/>
      <c r="O1" s="17"/>
    </row>
    <row r="2" spans="1:15" ht="18.75" customHeight="1">
      <c r="A2" s="988" t="s">
        <v>330</v>
      </c>
      <c r="B2" s="989"/>
      <c r="C2" s="989"/>
      <c r="D2" s="989"/>
      <c r="E2" s="989"/>
      <c r="F2" s="989"/>
      <c r="G2" s="989"/>
      <c r="H2" s="989"/>
      <c r="I2" s="989"/>
      <c r="J2" s="989"/>
      <c r="K2" s="989"/>
      <c r="L2" s="989"/>
      <c r="M2" s="990"/>
      <c r="O2" s="17"/>
    </row>
    <row r="3" spans="1:15" ht="36" customHeight="1">
      <c r="A3" s="948" t="s">
        <v>331</v>
      </c>
      <c r="B3" s="991"/>
      <c r="C3" s="991"/>
      <c r="D3" s="991"/>
      <c r="E3" s="991"/>
      <c r="F3" s="991"/>
      <c r="G3" s="991"/>
      <c r="H3" s="991"/>
      <c r="I3" s="991"/>
      <c r="J3" s="991"/>
      <c r="K3" s="991"/>
      <c r="L3" s="991"/>
      <c r="M3" s="992"/>
      <c r="O3" s="17"/>
    </row>
    <row r="4" spans="1:15" ht="12.75">
      <c r="A4" s="948" t="s">
        <v>332</v>
      </c>
      <c r="B4" s="949"/>
      <c r="C4" s="949"/>
      <c r="D4" s="949"/>
      <c r="E4" s="949"/>
      <c r="F4" s="949"/>
      <c r="G4" s="949"/>
      <c r="H4" s="949"/>
      <c r="I4" s="949"/>
      <c r="J4" s="949"/>
      <c r="K4" s="949"/>
      <c r="L4" s="949"/>
      <c r="M4" s="950"/>
      <c r="O4" s="17"/>
    </row>
    <row r="5" spans="1:15" ht="21.75" customHeight="1">
      <c r="A5" s="993" t="s">
        <v>333</v>
      </c>
      <c r="B5" s="994"/>
      <c r="C5" s="994"/>
      <c r="D5" s="994"/>
      <c r="E5" s="994"/>
      <c r="F5" s="995"/>
      <c r="G5" s="995"/>
      <c r="H5" s="996" t="s">
        <v>338</v>
      </c>
      <c r="I5" s="996"/>
      <c r="J5" s="996"/>
      <c r="K5" s="996"/>
      <c r="L5" s="996"/>
      <c r="M5" s="997"/>
      <c r="O5" s="17"/>
    </row>
    <row r="6" spans="1:15" ht="15.75" customHeight="1">
      <c r="A6" s="966" t="s">
        <v>339</v>
      </c>
      <c r="B6" s="967"/>
      <c r="C6" s="967"/>
      <c r="D6" s="967"/>
      <c r="E6" s="967"/>
      <c r="F6" s="967"/>
      <c r="G6" s="967"/>
      <c r="H6" s="967"/>
      <c r="I6" s="967"/>
      <c r="J6" s="967"/>
      <c r="K6" s="967"/>
      <c r="L6" s="967"/>
      <c r="M6" s="968"/>
      <c r="O6" s="17"/>
    </row>
    <row r="7" spans="1:15" ht="16.5" customHeight="1">
      <c r="A7" s="973" t="s">
        <v>334</v>
      </c>
      <c r="B7" s="974"/>
      <c r="C7" s="974"/>
      <c r="D7" s="974"/>
      <c r="E7" s="974"/>
      <c r="F7" s="974"/>
      <c r="G7" s="974"/>
      <c r="H7" s="974"/>
      <c r="I7" s="974"/>
      <c r="J7" s="974"/>
      <c r="K7" s="974"/>
      <c r="L7" s="974"/>
      <c r="M7" s="975"/>
      <c r="O7" s="17"/>
    </row>
    <row r="8" spans="1:15" ht="25.5" customHeight="1">
      <c r="A8" s="973" t="s">
        <v>335</v>
      </c>
      <c r="B8" s="974"/>
      <c r="C8" s="974"/>
      <c r="D8" s="974"/>
      <c r="E8" s="974"/>
      <c r="F8" s="974"/>
      <c r="G8" s="974"/>
      <c r="H8" s="974"/>
      <c r="I8" s="974"/>
      <c r="J8" s="974"/>
      <c r="K8" s="974"/>
      <c r="L8" s="974"/>
      <c r="M8" s="975"/>
      <c r="O8" s="17"/>
    </row>
    <row r="9" spans="1:15" ht="29.25" customHeight="1">
      <c r="A9" s="973" t="s">
        <v>336</v>
      </c>
      <c r="B9" s="974"/>
      <c r="C9" s="974"/>
      <c r="D9" s="974"/>
      <c r="E9" s="974"/>
      <c r="F9" s="974"/>
      <c r="G9" s="974"/>
      <c r="H9" s="974"/>
      <c r="I9" s="974"/>
      <c r="J9" s="974"/>
      <c r="K9" s="974"/>
      <c r="L9" s="974"/>
      <c r="M9" s="975"/>
      <c r="O9" s="17"/>
    </row>
    <row r="10" spans="1:15" ht="33" customHeight="1">
      <c r="A10" s="948" t="s">
        <v>337</v>
      </c>
      <c r="B10" s="949"/>
      <c r="C10" s="949"/>
      <c r="D10" s="949"/>
      <c r="E10" s="949"/>
      <c r="F10" s="949"/>
      <c r="G10" s="949"/>
      <c r="H10" s="949"/>
      <c r="I10" s="949"/>
      <c r="J10" s="949"/>
      <c r="K10" s="949"/>
      <c r="L10" s="949"/>
      <c r="M10" s="950"/>
      <c r="O10" s="17"/>
    </row>
    <row r="11" spans="1:15" ht="45" customHeight="1">
      <c r="A11" s="948" t="s">
        <v>50</v>
      </c>
      <c r="B11" s="949"/>
      <c r="C11" s="949"/>
      <c r="D11" s="949"/>
      <c r="E11" s="949"/>
      <c r="F11" s="949"/>
      <c r="G11" s="949"/>
      <c r="H11" s="949"/>
      <c r="I11" s="949"/>
      <c r="J11" s="949"/>
      <c r="K11" s="949"/>
      <c r="L11" s="949"/>
      <c r="M11" s="950"/>
      <c r="O11" s="17"/>
    </row>
    <row r="12" spans="1:15" ht="54" customHeight="1">
      <c r="A12" s="948" t="s">
        <v>51</v>
      </c>
      <c r="B12" s="949"/>
      <c r="C12" s="949"/>
      <c r="D12" s="949"/>
      <c r="E12" s="949"/>
      <c r="F12" s="949"/>
      <c r="G12" s="949"/>
      <c r="H12" s="949"/>
      <c r="I12" s="949"/>
      <c r="J12" s="949"/>
      <c r="K12" s="949"/>
      <c r="L12" s="949"/>
      <c r="M12" s="950"/>
      <c r="O12" s="17"/>
    </row>
    <row r="13" spans="1:15" ht="66" customHeight="1">
      <c r="A13" s="951" t="s">
        <v>406</v>
      </c>
      <c r="B13" s="952"/>
      <c r="C13" s="952"/>
      <c r="D13" s="952"/>
      <c r="E13" s="952"/>
      <c r="F13" s="952"/>
      <c r="G13" s="952"/>
      <c r="H13" s="952"/>
      <c r="I13" s="952"/>
      <c r="J13" s="952"/>
      <c r="K13" s="952"/>
      <c r="L13" s="952"/>
      <c r="M13" s="953"/>
      <c r="O13" s="17"/>
    </row>
    <row r="14" spans="1:15" ht="80.25" customHeight="1">
      <c r="A14" s="984" t="s">
        <v>52</v>
      </c>
      <c r="B14" s="985"/>
      <c r="C14" s="985"/>
      <c r="D14" s="985"/>
      <c r="E14" s="985"/>
      <c r="F14" s="985"/>
      <c r="G14" s="985"/>
      <c r="H14" s="985"/>
      <c r="I14" s="985"/>
      <c r="J14" s="985"/>
      <c r="K14" s="985"/>
      <c r="L14" s="985"/>
      <c r="M14" s="986"/>
      <c r="O14" s="17"/>
    </row>
    <row r="15" spans="1:15" ht="35.25" customHeight="1">
      <c r="A15" s="624" t="s">
        <v>340</v>
      </c>
      <c r="B15" s="625"/>
      <c r="C15" s="625"/>
      <c r="D15" s="625"/>
      <c r="E15" s="625"/>
      <c r="F15" s="625"/>
      <c r="G15" s="625"/>
      <c r="H15" s="625"/>
      <c r="I15" s="625"/>
      <c r="J15" s="625"/>
      <c r="K15" s="625"/>
      <c r="L15" s="625"/>
      <c r="M15" s="634"/>
      <c r="O15" s="17"/>
    </row>
    <row r="16" spans="1:15" ht="35.25" customHeight="1">
      <c r="A16" s="982"/>
      <c r="B16" s="618"/>
      <c r="C16" s="625" t="s">
        <v>459</v>
      </c>
      <c r="D16" s="625"/>
      <c r="E16" s="625"/>
      <c r="F16" s="625"/>
      <c r="G16" s="625"/>
      <c r="H16" s="625"/>
      <c r="I16" s="625"/>
      <c r="J16" s="625"/>
      <c r="K16" s="625"/>
      <c r="L16" s="625"/>
      <c r="M16" s="634"/>
      <c r="O16" s="17"/>
    </row>
    <row r="17" spans="1:15" ht="35.25" customHeight="1">
      <c r="A17" s="983"/>
      <c r="B17" s="720"/>
      <c r="C17" s="720"/>
      <c r="D17" s="720"/>
      <c r="E17" s="720"/>
      <c r="F17" s="720"/>
      <c r="G17" s="720"/>
      <c r="H17" s="720"/>
      <c r="I17" s="720"/>
      <c r="J17" s="720"/>
      <c r="K17" s="720"/>
      <c r="L17" s="720"/>
      <c r="M17" s="721"/>
      <c r="N17" s="69">
        <f>LEN(A17)</f>
        <v>0</v>
      </c>
      <c r="O17" s="17"/>
    </row>
    <row r="18" spans="1:15" ht="35.25" customHeight="1">
      <c r="A18" s="708"/>
      <c r="B18" s="661"/>
      <c r="C18" s="661"/>
      <c r="D18" s="661"/>
      <c r="E18" s="661"/>
      <c r="F18" s="661"/>
      <c r="G18" s="661"/>
      <c r="H18" s="661"/>
      <c r="I18" s="661"/>
      <c r="J18" s="661"/>
      <c r="K18" s="661"/>
      <c r="L18" s="661"/>
      <c r="M18" s="662"/>
      <c r="N18" s="69">
        <f>LEN(A18)</f>
        <v>0</v>
      </c>
      <c r="O18" s="17"/>
    </row>
    <row r="19" spans="1:15" ht="12.75" customHeight="1">
      <c r="A19" s="708"/>
      <c r="B19" s="740"/>
      <c r="C19" s="740"/>
      <c r="D19" s="740"/>
      <c r="E19" s="740"/>
      <c r="F19" s="740"/>
      <c r="G19" s="740"/>
      <c r="H19" s="740"/>
      <c r="I19" s="740"/>
      <c r="J19" s="740"/>
      <c r="K19" s="740"/>
      <c r="L19" s="740"/>
      <c r="M19" s="701"/>
      <c r="N19" s="69">
        <f>LEN(A19)</f>
        <v>0</v>
      </c>
      <c r="O19" s="17"/>
    </row>
    <row r="20" spans="1:15" ht="12.75">
      <c r="A20" s="660"/>
      <c r="B20" s="661"/>
      <c r="C20" s="661"/>
      <c r="D20" s="661"/>
      <c r="E20" s="661"/>
      <c r="F20" s="661"/>
      <c r="G20" s="661"/>
      <c r="H20" s="661"/>
      <c r="I20" s="661"/>
      <c r="J20" s="661"/>
      <c r="K20" s="661"/>
      <c r="L20" s="661"/>
      <c r="M20" s="662"/>
      <c r="N20" s="69">
        <f>LEN(A20)</f>
        <v>0</v>
      </c>
      <c r="O20" s="17"/>
    </row>
    <row r="21" spans="1:15" ht="12.75">
      <c r="A21" s="660"/>
      <c r="B21" s="661"/>
      <c r="C21" s="661"/>
      <c r="D21" s="661"/>
      <c r="E21" s="661"/>
      <c r="F21" s="661"/>
      <c r="G21" s="661"/>
      <c r="H21" s="661"/>
      <c r="I21" s="661"/>
      <c r="J21" s="661"/>
      <c r="K21" s="661"/>
      <c r="L21" s="661"/>
      <c r="M21" s="662"/>
      <c r="O21" s="17"/>
    </row>
    <row r="22" spans="1:15" ht="12.75">
      <c r="A22" s="660"/>
      <c r="B22" s="661"/>
      <c r="C22" s="661"/>
      <c r="D22" s="661"/>
      <c r="E22" s="661"/>
      <c r="F22" s="661"/>
      <c r="G22" s="661"/>
      <c r="H22" s="661"/>
      <c r="I22" s="661"/>
      <c r="J22" s="661"/>
      <c r="K22" s="661"/>
      <c r="L22" s="661"/>
      <c r="M22" s="662"/>
      <c r="O22" s="17"/>
    </row>
    <row r="23" spans="1:15" ht="21" customHeight="1">
      <c r="A23" s="773"/>
      <c r="B23" s="734"/>
      <c r="C23" s="734"/>
      <c r="D23" s="734"/>
      <c r="E23" s="734"/>
      <c r="F23" s="734"/>
      <c r="G23" s="734"/>
      <c r="H23" s="734"/>
      <c r="I23" s="734"/>
      <c r="J23" s="734"/>
      <c r="K23" s="734"/>
      <c r="L23" s="734"/>
      <c r="M23" s="735"/>
      <c r="O23" s="17"/>
    </row>
    <row r="24" spans="1:15" ht="12.75">
      <c r="A24" s="976" t="s">
        <v>389</v>
      </c>
      <c r="B24" s="977"/>
      <c r="C24" s="977"/>
      <c r="D24" s="977"/>
      <c r="E24" s="977"/>
      <c r="F24" s="977"/>
      <c r="G24" s="977"/>
      <c r="H24" s="977"/>
      <c r="I24" s="977"/>
      <c r="J24" s="977"/>
      <c r="K24" s="977"/>
      <c r="L24" s="977"/>
      <c r="M24" s="978"/>
      <c r="O24" s="17"/>
    </row>
    <row r="25" spans="1:15" ht="12.75">
      <c r="A25" s="979"/>
      <c r="B25" s="980"/>
      <c r="C25" s="980"/>
      <c r="D25" s="980"/>
      <c r="E25" s="980"/>
      <c r="F25" s="980"/>
      <c r="G25" s="980"/>
      <c r="H25" s="980"/>
      <c r="I25" s="980"/>
      <c r="J25" s="980"/>
      <c r="K25" s="980"/>
      <c r="L25" s="980"/>
      <c r="M25" s="981"/>
      <c r="O25" s="17"/>
    </row>
    <row r="26" spans="1:16" ht="18" customHeight="1">
      <c r="A26" s="970" t="s">
        <v>347</v>
      </c>
      <c r="B26" s="971"/>
      <c r="C26" s="971"/>
      <c r="D26" s="971"/>
      <c r="E26" s="972"/>
      <c r="F26" s="972"/>
      <c r="G26" s="625"/>
      <c r="H26" s="625"/>
      <c r="I26" s="625"/>
      <c r="J26" s="625"/>
      <c r="K26" s="625"/>
      <c r="L26" s="625"/>
      <c r="M26" s="634"/>
      <c r="O26" s="17"/>
      <c r="P26" s="41"/>
    </row>
    <row r="27" spans="1:15" ht="12.75">
      <c r="A27" s="954" t="s">
        <v>348</v>
      </c>
      <c r="B27" s="955"/>
      <c r="C27" s="955"/>
      <c r="D27" s="955"/>
      <c r="E27" s="955"/>
      <c r="F27" s="955"/>
      <c r="G27" s="955"/>
      <c r="H27" s="955"/>
      <c r="I27" s="955"/>
      <c r="J27" s="955"/>
      <c r="K27" s="955"/>
      <c r="L27" s="955"/>
      <c r="M27" s="956"/>
      <c r="O27" s="17"/>
    </row>
    <row r="28" spans="1:15" ht="12.75">
      <c r="A28" s="957"/>
      <c r="B28" s="958"/>
      <c r="C28" s="958"/>
      <c r="D28" s="958"/>
      <c r="E28" s="958"/>
      <c r="F28" s="958"/>
      <c r="G28" s="958"/>
      <c r="H28" s="958"/>
      <c r="I28" s="958"/>
      <c r="J28" s="958"/>
      <c r="K28" s="958"/>
      <c r="L28" s="958"/>
      <c r="M28" s="959"/>
      <c r="O28" s="17"/>
    </row>
    <row r="29" spans="1:15" ht="12.75">
      <c r="A29" s="957"/>
      <c r="B29" s="958"/>
      <c r="C29" s="958"/>
      <c r="D29" s="958"/>
      <c r="E29" s="958"/>
      <c r="F29" s="958"/>
      <c r="G29" s="958"/>
      <c r="H29" s="958"/>
      <c r="I29" s="958"/>
      <c r="J29" s="958"/>
      <c r="K29" s="958"/>
      <c r="L29" s="958"/>
      <c r="M29" s="959"/>
      <c r="O29" s="17"/>
    </row>
    <row r="30" spans="1:15" ht="12.75">
      <c r="A30" s="957"/>
      <c r="B30" s="958"/>
      <c r="C30" s="958"/>
      <c r="D30" s="958"/>
      <c r="E30" s="958"/>
      <c r="F30" s="958"/>
      <c r="G30" s="958"/>
      <c r="H30" s="958"/>
      <c r="I30" s="958"/>
      <c r="J30" s="958"/>
      <c r="K30" s="958"/>
      <c r="L30" s="958"/>
      <c r="M30" s="959"/>
      <c r="O30" s="17"/>
    </row>
    <row r="31" spans="1:15" ht="12.75">
      <c r="A31" s="957"/>
      <c r="B31" s="958"/>
      <c r="C31" s="958"/>
      <c r="D31" s="958"/>
      <c r="E31" s="958"/>
      <c r="F31" s="958"/>
      <c r="G31" s="958"/>
      <c r="H31" s="958"/>
      <c r="I31" s="958"/>
      <c r="J31" s="958"/>
      <c r="K31" s="958"/>
      <c r="L31" s="958"/>
      <c r="M31" s="959"/>
      <c r="O31" s="17"/>
    </row>
    <row r="32" spans="1:15" ht="63" customHeight="1">
      <c r="A32" s="960"/>
      <c r="B32" s="961"/>
      <c r="C32" s="961"/>
      <c r="D32" s="961"/>
      <c r="E32" s="961"/>
      <c r="F32" s="961"/>
      <c r="G32" s="961"/>
      <c r="H32" s="961"/>
      <c r="I32" s="961"/>
      <c r="J32" s="961"/>
      <c r="K32" s="961"/>
      <c r="L32" s="961"/>
      <c r="M32" s="962"/>
      <c r="O32" s="17"/>
    </row>
    <row r="33" spans="1:15" ht="12.75">
      <c r="A33" s="375"/>
      <c r="B33" s="376"/>
      <c r="C33" s="376"/>
      <c r="D33" s="376"/>
      <c r="E33" s="376"/>
      <c r="F33" s="376"/>
      <c r="G33" s="376"/>
      <c r="H33" s="376"/>
      <c r="I33" s="376"/>
      <c r="J33" s="376"/>
      <c r="K33" s="376"/>
      <c r="L33" s="376"/>
      <c r="M33" s="377"/>
      <c r="O33" s="17"/>
    </row>
    <row r="34" spans="1:17" ht="12.75">
      <c r="A34" s="624" t="s">
        <v>351</v>
      </c>
      <c r="B34" s="625"/>
      <c r="C34" s="625"/>
      <c r="D34" s="625"/>
      <c r="E34" s="625"/>
      <c r="F34" s="625"/>
      <c r="G34" s="625"/>
      <c r="H34" s="625"/>
      <c r="I34" s="625"/>
      <c r="J34" s="625"/>
      <c r="K34" s="625"/>
      <c r="L34" s="625"/>
      <c r="M34" s="634"/>
      <c r="N34" s="208"/>
      <c r="O34" s="209"/>
      <c r="P34" s="204"/>
      <c r="Q34" s="204"/>
    </row>
    <row r="35" spans="1:17" ht="12.75">
      <c r="A35" s="963" t="s">
        <v>349</v>
      </c>
      <c r="B35" s="964"/>
      <c r="C35" s="964"/>
      <c r="D35" s="964"/>
      <c r="E35" s="964"/>
      <c r="F35" s="964"/>
      <c r="G35" s="964"/>
      <c r="H35" s="964"/>
      <c r="I35" s="964"/>
      <c r="J35" s="964"/>
      <c r="K35" s="964"/>
      <c r="L35" s="964"/>
      <c r="M35" s="965"/>
      <c r="N35" s="208"/>
      <c r="O35" s="209"/>
      <c r="P35" s="204"/>
      <c r="Q35" s="204"/>
    </row>
    <row r="36" spans="1:17" ht="9.75" customHeight="1">
      <c r="A36" s="966"/>
      <c r="B36" s="967"/>
      <c r="C36" s="967"/>
      <c r="D36" s="967"/>
      <c r="E36" s="967"/>
      <c r="F36" s="967"/>
      <c r="G36" s="967"/>
      <c r="H36" s="967"/>
      <c r="I36" s="967"/>
      <c r="J36" s="967"/>
      <c r="K36" s="967"/>
      <c r="L36" s="967"/>
      <c r="M36" s="968"/>
      <c r="N36" s="208"/>
      <c r="O36" s="209"/>
      <c r="P36" s="204"/>
      <c r="Q36" s="204"/>
    </row>
    <row r="37" spans="1:17" ht="9.75" customHeight="1">
      <c r="A37" s="966"/>
      <c r="B37" s="967"/>
      <c r="C37" s="967"/>
      <c r="D37" s="967"/>
      <c r="E37" s="967"/>
      <c r="F37" s="967"/>
      <c r="G37" s="967"/>
      <c r="H37" s="967"/>
      <c r="I37" s="967"/>
      <c r="J37" s="967"/>
      <c r="K37" s="967"/>
      <c r="L37" s="967"/>
      <c r="M37" s="968"/>
      <c r="N37" s="208"/>
      <c r="O37" s="209"/>
      <c r="P37" s="204"/>
      <c r="Q37" s="204"/>
    </row>
    <row r="38" spans="1:17" ht="7.5" customHeight="1">
      <c r="A38" s="969"/>
      <c r="B38" s="622"/>
      <c r="C38" s="622"/>
      <c r="D38" s="622"/>
      <c r="E38" s="622"/>
      <c r="F38" s="622"/>
      <c r="G38" s="622"/>
      <c r="H38" s="622"/>
      <c r="I38" s="622"/>
      <c r="J38" s="622"/>
      <c r="K38" s="622"/>
      <c r="L38" s="622"/>
      <c r="M38" s="623"/>
      <c r="N38" s="208"/>
      <c r="O38" s="209"/>
      <c r="P38" s="204"/>
      <c r="Q38" s="204"/>
    </row>
    <row r="39" spans="1:17" ht="12.75">
      <c r="A39" s="970" t="s">
        <v>350</v>
      </c>
      <c r="B39" s="971"/>
      <c r="C39" s="971"/>
      <c r="D39" s="971"/>
      <c r="E39" s="972"/>
      <c r="F39" s="972"/>
      <c r="G39" s="625"/>
      <c r="H39" s="625"/>
      <c r="I39" s="625"/>
      <c r="J39" s="625"/>
      <c r="K39" s="625"/>
      <c r="L39" s="625"/>
      <c r="M39" s="634"/>
      <c r="N39" s="208"/>
      <c r="O39" s="210"/>
      <c r="P39" s="204"/>
      <c r="Q39" s="204"/>
    </row>
    <row r="40" spans="1:17" ht="15" customHeight="1">
      <c r="A40" s="954" t="s">
        <v>460</v>
      </c>
      <c r="B40" s="955"/>
      <c r="C40" s="955"/>
      <c r="D40" s="955"/>
      <c r="E40" s="955"/>
      <c r="F40" s="955"/>
      <c r="G40" s="955"/>
      <c r="H40" s="955"/>
      <c r="I40" s="955"/>
      <c r="J40" s="955"/>
      <c r="K40" s="955"/>
      <c r="L40" s="955"/>
      <c r="M40" s="956"/>
      <c r="N40" s="208"/>
      <c r="O40" s="210" t="s">
        <v>46</v>
      </c>
      <c r="P40" s="204"/>
      <c r="Q40" s="204"/>
    </row>
    <row r="41" spans="1:17" ht="12.75" customHeight="1">
      <c r="A41" s="957"/>
      <c r="B41" s="958"/>
      <c r="C41" s="958"/>
      <c r="D41" s="958"/>
      <c r="E41" s="958"/>
      <c r="F41" s="958"/>
      <c r="G41" s="958"/>
      <c r="H41" s="958"/>
      <c r="I41" s="958"/>
      <c r="J41" s="958"/>
      <c r="K41" s="958"/>
      <c r="L41" s="958"/>
      <c r="M41" s="959"/>
      <c r="N41" s="208"/>
      <c r="O41" s="211">
        <f>Wnioskodawca!$G$58</f>
        <v>0</v>
      </c>
      <c r="P41" s="204"/>
      <c r="Q41" s="204"/>
    </row>
    <row r="42" spans="1:17" ht="24" customHeight="1">
      <c r="A42" s="957"/>
      <c r="B42" s="958"/>
      <c r="C42" s="958"/>
      <c r="D42" s="958"/>
      <c r="E42" s="958"/>
      <c r="F42" s="958"/>
      <c r="G42" s="958"/>
      <c r="H42" s="958"/>
      <c r="I42" s="958"/>
      <c r="J42" s="958"/>
      <c r="K42" s="958"/>
      <c r="L42" s="958"/>
      <c r="M42" s="959"/>
      <c r="N42" s="208"/>
      <c r="O42" s="210"/>
      <c r="P42" s="204"/>
      <c r="Q42" s="204"/>
    </row>
    <row r="43" spans="1:17" ht="19.5" customHeight="1">
      <c r="A43" s="957"/>
      <c r="B43" s="958"/>
      <c r="C43" s="958"/>
      <c r="D43" s="958"/>
      <c r="E43" s="958"/>
      <c r="F43" s="958"/>
      <c r="G43" s="958"/>
      <c r="H43" s="958"/>
      <c r="I43" s="958"/>
      <c r="J43" s="958"/>
      <c r="K43" s="958"/>
      <c r="L43" s="958"/>
      <c r="M43" s="959"/>
      <c r="N43" s="208"/>
      <c r="O43" s="210"/>
      <c r="P43" s="204"/>
      <c r="Q43" s="204"/>
    </row>
    <row r="44" spans="1:17" ht="27.75" customHeight="1">
      <c r="A44" s="957"/>
      <c r="B44" s="958"/>
      <c r="C44" s="958"/>
      <c r="D44" s="958"/>
      <c r="E44" s="958"/>
      <c r="F44" s="958"/>
      <c r="G44" s="958"/>
      <c r="H44" s="958"/>
      <c r="I44" s="958"/>
      <c r="J44" s="958"/>
      <c r="K44" s="958"/>
      <c r="L44" s="958"/>
      <c r="M44" s="959"/>
      <c r="N44" s="208"/>
      <c r="O44" s="209"/>
      <c r="P44" s="204"/>
      <c r="Q44" s="204"/>
    </row>
    <row r="45" spans="1:17" ht="57.75" customHeight="1">
      <c r="A45" s="960"/>
      <c r="B45" s="961"/>
      <c r="C45" s="961"/>
      <c r="D45" s="961"/>
      <c r="E45" s="961"/>
      <c r="F45" s="961"/>
      <c r="G45" s="961"/>
      <c r="H45" s="961"/>
      <c r="I45" s="961"/>
      <c r="J45" s="961"/>
      <c r="K45" s="961"/>
      <c r="L45" s="961"/>
      <c r="M45" s="962"/>
      <c r="N45" s="208"/>
      <c r="O45" s="209"/>
      <c r="P45" s="204"/>
      <c r="Q45" s="204"/>
    </row>
    <row r="46" spans="1:15" ht="12.75" customHeight="1">
      <c r="A46" s="375"/>
      <c r="B46" s="376"/>
      <c r="C46" s="376"/>
      <c r="D46" s="376"/>
      <c r="E46" s="376"/>
      <c r="F46" s="376"/>
      <c r="G46" s="376"/>
      <c r="H46" s="376"/>
      <c r="I46" s="376"/>
      <c r="J46" s="376"/>
      <c r="K46" s="376"/>
      <c r="L46" s="376"/>
      <c r="M46" s="377"/>
      <c r="O46" s="17"/>
    </row>
    <row r="47" spans="1:15" ht="12.75" customHeight="1">
      <c r="A47" s="624" t="s">
        <v>351</v>
      </c>
      <c r="B47" s="625"/>
      <c r="C47" s="625"/>
      <c r="D47" s="625"/>
      <c r="E47" s="625"/>
      <c r="F47" s="625"/>
      <c r="G47" s="625"/>
      <c r="H47" s="625"/>
      <c r="I47" s="625"/>
      <c r="J47" s="625"/>
      <c r="K47" s="625"/>
      <c r="L47" s="625"/>
      <c r="M47" s="634"/>
      <c r="O47" s="17"/>
    </row>
    <row r="48" spans="1:15" ht="9.75" customHeight="1">
      <c r="A48" s="963" t="s">
        <v>349</v>
      </c>
      <c r="B48" s="964"/>
      <c r="C48" s="964"/>
      <c r="D48" s="964"/>
      <c r="E48" s="964"/>
      <c r="F48" s="964"/>
      <c r="G48" s="964"/>
      <c r="H48" s="964"/>
      <c r="I48" s="964"/>
      <c r="J48" s="964"/>
      <c r="K48" s="964"/>
      <c r="L48" s="964"/>
      <c r="M48" s="965"/>
      <c r="O48" s="17"/>
    </row>
    <row r="49" spans="1:15" ht="8.25" customHeight="1">
      <c r="A49" s="966"/>
      <c r="B49" s="967"/>
      <c r="C49" s="967"/>
      <c r="D49" s="967"/>
      <c r="E49" s="967"/>
      <c r="F49" s="967"/>
      <c r="G49" s="967"/>
      <c r="H49" s="967"/>
      <c r="I49" s="967"/>
      <c r="J49" s="967"/>
      <c r="K49" s="967"/>
      <c r="L49" s="967"/>
      <c r="M49" s="968"/>
      <c r="O49" s="17"/>
    </row>
    <row r="50" spans="1:15" ht="9" customHeight="1">
      <c r="A50" s="966"/>
      <c r="B50" s="967"/>
      <c r="C50" s="967"/>
      <c r="D50" s="967"/>
      <c r="E50" s="967"/>
      <c r="F50" s="967"/>
      <c r="G50" s="967"/>
      <c r="H50" s="967"/>
      <c r="I50" s="967"/>
      <c r="J50" s="967"/>
      <c r="K50" s="967"/>
      <c r="L50" s="967"/>
      <c r="M50" s="968"/>
      <c r="O50" s="17"/>
    </row>
    <row r="51" spans="1:15" ht="12.75">
      <c r="A51" s="969"/>
      <c r="B51" s="622"/>
      <c r="C51" s="622"/>
      <c r="D51" s="622"/>
      <c r="E51" s="622"/>
      <c r="F51" s="622"/>
      <c r="G51" s="622"/>
      <c r="H51" s="622"/>
      <c r="I51" s="622"/>
      <c r="J51" s="622"/>
      <c r="K51" s="622"/>
      <c r="L51" s="622"/>
      <c r="M51" s="623"/>
      <c r="O51" s="17"/>
    </row>
    <row r="52" spans="1:15" ht="12.75">
      <c r="A52" s="970" t="s">
        <v>350</v>
      </c>
      <c r="B52" s="971"/>
      <c r="C52" s="971"/>
      <c r="D52" s="971"/>
      <c r="E52" s="972"/>
      <c r="F52" s="972"/>
      <c r="G52" s="625"/>
      <c r="H52" s="625"/>
      <c r="I52" s="625"/>
      <c r="J52" s="625"/>
      <c r="K52" s="625"/>
      <c r="L52" s="625"/>
      <c r="M52" s="634"/>
      <c r="O52" s="17"/>
    </row>
    <row r="53" spans="1:15" ht="12.75">
      <c r="A53" s="954" t="s">
        <v>460</v>
      </c>
      <c r="B53" s="955"/>
      <c r="C53" s="955"/>
      <c r="D53" s="955"/>
      <c r="E53" s="955"/>
      <c r="F53" s="955"/>
      <c r="G53" s="955"/>
      <c r="H53" s="955"/>
      <c r="I53" s="955"/>
      <c r="J53" s="955"/>
      <c r="K53" s="955"/>
      <c r="L53" s="955"/>
      <c r="M53" s="956"/>
      <c r="O53" s="17"/>
    </row>
    <row r="54" spans="1:15" ht="12.75">
      <c r="A54" s="957"/>
      <c r="B54" s="958"/>
      <c r="C54" s="958"/>
      <c r="D54" s="958"/>
      <c r="E54" s="958"/>
      <c r="F54" s="958"/>
      <c r="G54" s="958"/>
      <c r="H54" s="958"/>
      <c r="I54" s="958"/>
      <c r="J54" s="958"/>
      <c r="K54" s="958"/>
      <c r="L54" s="958"/>
      <c r="M54" s="959"/>
      <c r="O54" s="17"/>
    </row>
    <row r="55" spans="1:15" ht="12.75">
      <c r="A55" s="957"/>
      <c r="B55" s="958"/>
      <c r="C55" s="958"/>
      <c r="D55" s="958"/>
      <c r="E55" s="958"/>
      <c r="F55" s="958"/>
      <c r="G55" s="958"/>
      <c r="H55" s="958"/>
      <c r="I55" s="958"/>
      <c r="J55" s="958"/>
      <c r="K55" s="958"/>
      <c r="L55" s="958"/>
      <c r="M55" s="959"/>
      <c r="O55" s="17"/>
    </row>
    <row r="56" spans="1:15" ht="12.75">
      <c r="A56" s="957"/>
      <c r="B56" s="958"/>
      <c r="C56" s="958"/>
      <c r="D56" s="958"/>
      <c r="E56" s="958"/>
      <c r="F56" s="958"/>
      <c r="G56" s="958"/>
      <c r="H56" s="958"/>
      <c r="I56" s="958"/>
      <c r="J56" s="958"/>
      <c r="K56" s="958"/>
      <c r="L56" s="958"/>
      <c r="M56" s="959"/>
      <c r="O56" s="17"/>
    </row>
    <row r="57" spans="1:15" ht="12.75">
      <c r="A57" s="957"/>
      <c r="B57" s="958"/>
      <c r="C57" s="958"/>
      <c r="D57" s="958"/>
      <c r="E57" s="958"/>
      <c r="F57" s="958"/>
      <c r="G57" s="958"/>
      <c r="H57" s="958"/>
      <c r="I57" s="958"/>
      <c r="J57" s="958"/>
      <c r="K57" s="958"/>
      <c r="L57" s="958"/>
      <c r="M57" s="959"/>
      <c r="O57" s="17"/>
    </row>
    <row r="58" spans="1:15" ht="81" customHeight="1">
      <c r="A58" s="960"/>
      <c r="B58" s="961"/>
      <c r="C58" s="961"/>
      <c r="D58" s="961"/>
      <c r="E58" s="961"/>
      <c r="F58" s="961"/>
      <c r="G58" s="961"/>
      <c r="H58" s="961"/>
      <c r="I58" s="961"/>
      <c r="J58" s="961"/>
      <c r="K58" s="961"/>
      <c r="L58" s="961"/>
      <c r="M58" s="962"/>
      <c r="O58" s="17"/>
    </row>
    <row r="59" spans="1:15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O59" s="17"/>
    </row>
    <row r="60" spans="1:15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O60" s="17"/>
    </row>
    <row r="61" spans="1:15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O61" s="17"/>
    </row>
    <row r="62" spans="1:15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O62" s="17"/>
    </row>
    <row r="63" spans="1:13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 spans="1:13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="18" customFormat="1" ht="12.75">
      <c r="N65" s="69"/>
    </row>
    <row r="66" s="18" customFormat="1" ht="12.75">
      <c r="N66" s="69"/>
    </row>
    <row r="67" s="18" customFormat="1" ht="12.75">
      <c r="N67" s="69"/>
    </row>
    <row r="68" s="18" customFormat="1" ht="12.75">
      <c r="N68" s="69"/>
    </row>
    <row r="69" s="18" customFormat="1" ht="12.75">
      <c r="N69" s="69"/>
    </row>
    <row r="70" s="18" customFormat="1" ht="12.75">
      <c r="N70" s="69"/>
    </row>
    <row r="71" s="18" customFormat="1" ht="12.75">
      <c r="N71" s="69"/>
    </row>
    <row r="72" s="18" customFormat="1" ht="12.75">
      <c r="N72" s="69"/>
    </row>
    <row r="73" s="18" customFormat="1" ht="12.75">
      <c r="N73" s="69"/>
    </row>
    <row r="74" s="18" customFormat="1" ht="12.75">
      <c r="N74" s="69"/>
    </row>
    <row r="75" s="18" customFormat="1" ht="12.75">
      <c r="N75" s="69"/>
    </row>
    <row r="76" s="18" customFormat="1" ht="12.75">
      <c r="N76" s="69"/>
    </row>
    <row r="77" s="18" customFormat="1" ht="12.75">
      <c r="N77" s="69"/>
    </row>
    <row r="78" s="18" customFormat="1" ht="12.75">
      <c r="N78" s="69"/>
    </row>
    <row r="79" s="18" customFormat="1" ht="12.75">
      <c r="N79" s="69"/>
    </row>
    <row r="80" s="18" customFormat="1" ht="12.75">
      <c r="N80" s="69"/>
    </row>
    <row r="81" s="18" customFormat="1" ht="12.75">
      <c r="N81" s="69"/>
    </row>
    <row r="82" s="18" customFormat="1" ht="12.75">
      <c r="N82" s="69"/>
    </row>
    <row r="83" s="18" customFormat="1" ht="12.75">
      <c r="N83" s="69"/>
    </row>
    <row r="84" s="18" customFormat="1" ht="12.75">
      <c r="N84" s="69"/>
    </row>
    <row r="85" s="18" customFormat="1" ht="12.75">
      <c r="N85" s="69"/>
    </row>
    <row r="86" s="18" customFormat="1" ht="12.75">
      <c r="N86" s="69"/>
    </row>
    <row r="87" s="18" customFormat="1" ht="12.75">
      <c r="N87" s="69"/>
    </row>
    <row r="88" s="18" customFormat="1" ht="12.75">
      <c r="N88" s="69"/>
    </row>
    <row r="89" s="18" customFormat="1" ht="12.75">
      <c r="N89" s="69"/>
    </row>
    <row r="90" s="18" customFormat="1" ht="12.75">
      <c r="N90" s="69"/>
    </row>
    <row r="91" s="18" customFormat="1" ht="12.75">
      <c r="N91" s="69"/>
    </row>
    <row r="92" s="18" customFormat="1" ht="12.75">
      <c r="N92" s="69"/>
    </row>
    <row r="93" s="18" customFormat="1" ht="12.75">
      <c r="N93" s="69"/>
    </row>
    <row r="94" s="18" customFormat="1" ht="12.75">
      <c r="N94" s="69"/>
    </row>
    <row r="95" s="18" customFormat="1" ht="12.75">
      <c r="N95" s="69"/>
    </row>
    <row r="96" s="18" customFormat="1" ht="12.75">
      <c r="N96" s="69"/>
    </row>
    <row r="97" s="18" customFormat="1" ht="12.75">
      <c r="N97" s="69"/>
    </row>
    <row r="98" s="18" customFormat="1" ht="12.75">
      <c r="N98" s="69"/>
    </row>
    <row r="99" s="18" customFormat="1" ht="12.75">
      <c r="N99" s="69"/>
    </row>
    <row r="100" s="18" customFormat="1" ht="12.75">
      <c r="N100" s="69"/>
    </row>
    <row r="101" s="18" customFormat="1" ht="12.75">
      <c r="N101" s="69"/>
    </row>
    <row r="102" s="18" customFormat="1" ht="12.75">
      <c r="N102" s="69"/>
    </row>
    <row r="103" s="18" customFormat="1" ht="12.75">
      <c r="N103" s="69"/>
    </row>
    <row r="104" s="18" customFormat="1" ht="12.75">
      <c r="N104" s="69"/>
    </row>
    <row r="105" s="18" customFormat="1" ht="12.75">
      <c r="N105" s="69"/>
    </row>
    <row r="106" s="18" customFormat="1" ht="12.75">
      <c r="N106" s="69"/>
    </row>
    <row r="107" s="18" customFormat="1" ht="12.75">
      <c r="N107" s="69"/>
    </row>
    <row r="108" s="18" customFormat="1" ht="12.75">
      <c r="N108" s="69"/>
    </row>
    <row r="109" s="18" customFormat="1" ht="12.75">
      <c r="N109" s="69"/>
    </row>
    <row r="110" s="18" customFormat="1" ht="12.75">
      <c r="N110" s="69"/>
    </row>
    <row r="111" s="18" customFormat="1" ht="12.75">
      <c r="N111" s="69"/>
    </row>
    <row r="112" s="18" customFormat="1" ht="12.75">
      <c r="N112" s="69"/>
    </row>
    <row r="113" s="18" customFormat="1" ht="12.75">
      <c r="N113" s="69"/>
    </row>
    <row r="114" s="18" customFormat="1" ht="12.75">
      <c r="N114" s="69"/>
    </row>
    <row r="115" s="18" customFormat="1" ht="12.75">
      <c r="N115" s="69"/>
    </row>
    <row r="116" s="18" customFormat="1" ht="12.75">
      <c r="N116" s="69"/>
    </row>
    <row r="117" s="18" customFormat="1" ht="12.75">
      <c r="N117" s="69"/>
    </row>
    <row r="118" s="18" customFormat="1" ht="12.75">
      <c r="N118" s="69"/>
    </row>
    <row r="119" s="18" customFormat="1" ht="12.75">
      <c r="N119" s="69"/>
    </row>
    <row r="120" s="18" customFormat="1" ht="12.75">
      <c r="N120" s="69"/>
    </row>
    <row r="121" s="18" customFormat="1" ht="12.75">
      <c r="N121" s="69"/>
    </row>
    <row r="122" s="18" customFormat="1" ht="12.75">
      <c r="N122" s="69"/>
    </row>
    <row r="123" s="18" customFormat="1" ht="12.75">
      <c r="N123" s="69"/>
    </row>
    <row r="124" s="18" customFormat="1" ht="12.75">
      <c r="N124" s="69"/>
    </row>
    <row r="125" s="18" customFormat="1" ht="12.75">
      <c r="N125" s="69"/>
    </row>
    <row r="126" s="18" customFormat="1" ht="12.75">
      <c r="N126" s="69"/>
    </row>
    <row r="127" s="18" customFormat="1" ht="12.75">
      <c r="N127" s="69"/>
    </row>
    <row r="128" s="18" customFormat="1" ht="12.75">
      <c r="N128" s="69"/>
    </row>
    <row r="129" s="18" customFormat="1" ht="12.75">
      <c r="N129" s="69"/>
    </row>
    <row r="130" s="18" customFormat="1" ht="12.75">
      <c r="N130" s="69"/>
    </row>
    <row r="131" s="18" customFormat="1" ht="12.75">
      <c r="N131" s="69"/>
    </row>
    <row r="132" s="18" customFormat="1" ht="12.75">
      <c r="N132" s="69"/>
    </row>
    <row r="133" s="18" customFormat="1" ht="12.75">
      <c r="N133" s="69"/>
    </row>
    <row r="134" s="18" customFormat="1" ht="12.75">
      <c r="N134" s="69"/>
    </row>
    <row r="135" s="18" customFormat="1" ht="12.75">
      <c r="N135" s="69"/>
    </row>
    <row r="136" s="18" customFormat="1" ht="12.75">
      <c r="N136" s="69"/>
    </row>
    <row r="137" s="18" customFormat="1" ht="12.75">
      <c r="N137" s="69"/>
    </row>
    <row r="138" s="18" customFormat="1" ht="12.75">
      <c r="N138" s="69"/>
    </row>
    <row r="139" s="18" customFormat="1" ht="12.75">
      <c r="N139" s="69"/>
    </row>
    <row r="140" s="18" customFormat="1" ht="12.75">
      <c r="N140" s="69"/>
    </row>
    <row r="141" s="18" customFormat="1" ht="12.75">
      <c r="N141" s="69"/>
    </row>
    <row r="142" s="18" customFormat="1" ht="12.75">
      <c r="N142" s="69"/>
    </row>
    <row r="143" s="18" customFormat="1" ht="12.75">
      <c r="N143" s="69"/>
    </row>
    <row r="144" s="18" customFormat="1" ht="12.75">
      <c r="N144" s="69"/>
    </row>
    <row r="145" s="18" customFormat="1" ht="12.75">
      <c r="N145" s="69"/>
    </row>
    <row r="146" s="18" customFormat="1" ht="12.75">
      <c r="N146" s="69"/>
    </row>
    <row r="147" s="18" customFormat="1" ht="12.75">
      <c r="N147" s="69"/>
    </row>
    <row r="148" s="18" customFormat="1" ht="12.75">
      <c r="N148" s="69"/>
    </row>
    <row r="149" s="18" customFormat="1" ht="12.75">
      <c r="N149" s="69"/>
    </row>
    <row r="150" s="18" customFormat="1" ht="12.75">
      <c r="N150" s="69"/>
    </row>
    <row r="151" s="18" customFormat="1" ht="12.75">
      <c r="N151" s="69"/>
    </row>
    <row r="152" s="18" customFormat="1" ht="12.75">
      <c r="N152" s="69"/>
    </row>
    <row r="153" s="18" customFormat="1" ht="12.75">
      <c r="N153" s="69"/>
    </row>
    <row r="154" s="18" customFormat="1" ht="12.75">
      <c r="N154" s="69"/>
    </row>
    <row r="155" s="18" customFormat="1" ht="12.75">
      <c r="N155" s="69"/>
    </row>
    <row r="156" s="18" customFormat="1" ht="12.75">
      <c r="N156" s="69"/>
    </row>
    <row r="157" s="18" customFormat="1" ht="12.75">
      <c r="N157" s="69"/>
    </row>
    <row r="158" s="18" customFormat="1" ht="12.75">
      <c r="N158" s="69"/>
    </row>
    <row r="159" s="18" customFormat="1" ht="12.75">
      <c r="N159" s="69"/>
    </row>
    <row r="160" s="18" customFormat="1" ht="12.75">
      <c r="N160" s="69"/>
    </row>
    <row r="161" s="18" customFormat="1" ht="12.75">
      <c r="N161" s="69"/>
    </row>
    <row r="162" s="18" customFormat="1" ht="12.75">
      <c r="N162" s="69"/>
    </row>
    <row r="163" s="18" customFormat="1" ht="12.75">
      <c r="N163" s="69"/>
    </row>
    <row r="164" s="18" customFormat="1" ht="12.75">
      <c r="N164" s="69"/>
    </row>
    <row r="165" s="18" customFormat="1" ht="12.75">
      <c r="N165" s="69"/>
    </row>
    <row r="166" s="18" customFormat="1" ht="12.75">
      <c r="N166" s="69"/>
    </row>
    <row r="167" s="18" customFormat="1" ht="12.75">
      <c r="N167" s="69"/>
    </row>
    <row r="168" s="18" customFormat="1" ht="12.75">
      <c r="N168" s="69"/>
    </row>
    <row r="169" s="18" customFormat="1" ht="12.75">
      <c r="N169" s="69"/>
    </row>
    <row r="170" s="18" customFormat="1" ht="12.75">
      <c r="N170" s="69"/>
    </row>
    <row r="171" s="18" customFormat="1" ht="12.75">
      <c r="N171" s="69"/>
    </row>
    <row r="172" s="18" customFormat="1" ht="12.75">
      <c r="N172" s="69"/>
    </row>
    <row r="173" s="18" customFormat="1" ht="12.75">
      <c r="N173" s="69"/>
    </row>
    <row r="174" s="18" customFormat="1" ht="12.75">
      <c r="N174" s="69"/>
    </row>
    <row r="175" s="18" customFormat="1" ht="12.75">
      <c r="N175" s="69"/>
    </row>
    <row r="176" s="18" customFormat="1" ht="12.75">
      <c r="N176" s="69"/>
    </row>
    <row r="177" s="18" customFormat="1" ht="12.75">
      <c r="N177" s="69"/>
    </row>
    <row r="178" s="18" customFormat="1" ht="12.75">
      <c r="N178" s="69"/>
    </row>
    <row r="179" s="18" customFormat="1" ht="12.75">
      <c r="N179" s="69"/>
    </row>
    <row r="180" s="18" customFormat="1" ht="12.75">
      <c r="N180" s="69"/>
    </row>
    <row r="181" s="18" customFormat="1" ht="12.75">
      <c r="N181" s="69"/>
    </row>
    <row r="182" s="18" customFormat="1" ht="12.75">
      <c r="N182" s="69"/>
    </row>
    <row r="183" s="18" customFormat="1" ht="12.75">
      <c r="N183" s="69"/>
    </row>
    <row r="184" s="18" customFormat="1" ht="12.75">
      <c r="N184" s="69"/>
    </row>
    <row r="185" s="18" customFormat="1" ht="12.75">
      <c r="N185" s="69"/>
    </row>
    <row r="186" s="18" customFormat="1" ht="12.75">
      <c r="N186" s="69"/>
    </row>
    <row r="187" s="18" customFormat="1" ht="12.75">
      <c r="N187" s="69"/>
    </row>
    <row r="188" s="18" customFormat="1" ht="12.75">
      <c r="N188" s="69"/>
    </row>
    <row r="189" s="18" customFormat="1" ht="12.75">
      <c r="N189" s="69"/>
    </row>
    <row r="190" s="18" customFormat="1" ht="12.75">
      <c r="N190" s="69"/>
    </row>
    <row r="191" s="18" customFormat="1" ht="12.75">
      <c r="N191" s="69"/>
    </row>
    <row r="192" s="18" customFormat="1" ht="12.75">
      <c r="N192" s="69"/>
    </row>
    <row r="193" s="18" customFormat="1" ht="12.75">
      <c r="N193" s="69"/>
    </row>
    <row r="194" s="18" customFormat="1" ht="12.75">
      <c r="N194" s="69"/>
    </row>
    <row r="195" s="18" customFormat="1" ht="12.75">
      <c r="N195" s="69"/>
    </row>
    <row r="196" s="18" customFormat="1" ht="12.75">
      <c r="N196" s="69"/>
    </row>
    <row r="197" s="18" customFormat="1" ht="12.75">
      <c r="N197" s="69"/>
    </row>
    <row r="198" s="18" customFormat="1" ht="12.75">
      <c r="N198" s="69"/>
    </row>
    <row r="199" s="18" customFormat="1" ht="12.75">
      <c r="N199" s="69"/>
    </row>
    <row r="200" s="18" customFormat="1" ht="12.75">
      <c r="N200" s="69"/>
    </row>
    <row r="201" s="18" customFormat="1" ht="12.75">
      <c r="N201" s="69"/>
    </row>
    <row r="202" s="18" customFormat="1" ht="12.75">
      <c r="N202" s="69"/>
    </row>
    <row r="203" s="18" customFormat="1" ht="12.75">
      <c r="N203" s="69"/>
    </row>
    <row r="204" s="18" customFormat="1" ht="12.75">
      <c r="N204" s="69"/>
    </row>
    <row r="205" s="18" customFormat="1" ht="12.75">
      <c r="N205" s="69"/>
    </row>
    <row r="206" s="18" customFormat="1" ht="12.75">
      <c r="N206" s="69"/>
    </row>
    <row r="207" s="18" customFormat="1" ht="12.75">
      <c r="N207" s="69"/>
    </row>
    <row r="208" s="18" customFormat="1" ht="12.75">
      <c r="N208" s="69"/>
    </row>
    <row r="209" s="18" customFormat="1" ht="12.75">
      <c r="N209" s="69"/>
    </row>
    <row r="210" s="18" customFormat="1" ht="12.75">
      <c r="N210" s="69"/>
    </row>
    <row r="211" s="18" customFormat="1" ht="12.75">
      <c r="N211" s="69"/>
    </row>
    <row r="212" s="18" customFormat="1" ht="12.75">
      <c r="N212" s="69"/>
    </row>
    <row r="213" s="18" customFormat="1" ht="12.75">
      <c r="N213" s="69"/>
    </row>
    <row r="214" s="18" customFormat="1" ht="12.75">
      <c r="N214" s="69"/>
    </row>
    <row r="215" s="18" customFormat="1" ht="12.75">
      <c r="N215" s="69"/>
    </row>
    <row r="216" s="18" customFormat="1" ht="12.75">
      <c r="N216" s="69"/>
    </row>
    <row r="217" s="18" customFormat="1" ht="12.75">
      <c r="N217" s="69"/>
    </row>
    <row r="218" s="18" customFormat="1" ht="12.75">
      <c r="N218" s="69"/>
    </row>
    <row r="219" s="18" customFormat="1" ht="12.75">
      <c r="N219" s="69"/>
    </row>
    <row r="220" s="18" customFormat="1" ht="12.75">
      <c r="N220" s="69"/>
    </row>
    <row r="221" s="18" customFormat="1" ht="12.75">
      <c r="N221" s="69"/>
    </row>
    <row r="222" s="18" customFormat="1" ht="12.75">
      <c r="N222" s="69"/>
    </row>
    <row r="223" s="18" customFormat="1" ht="12.75">
      <c r="N223" s="69"/>
    </row>
    <row r="224" s="18" customFormat="1" ht="12.75">
      <c r="N224" s="69"/>
    </row>
    <row r="225" s="18" customFormat="1" ht="12.75">
      <c r="N225" s="69"/>
    </row>
    <row r="226" s="18" customFormat="1" ht="12.75">
      <c r="N226" s="69"/>
    </row>
    <row r="227" s="18" customFormat="1" ht="12.75">
      <c r="N227" s="69"/>
    </row>
    <row r="228" s="18" customFormat="1" ht="12.75">
      <c r="N228" s="69"/>
    </row>
    <row r="229" s="18" customFormat="1" ht="12.75">
      <c r="N229" s="69"/>
    </row>
    <row r="230" s="18" customFormat="1" ht="12.75">
      <c r="N230" s="69"/>
    </row>
    <row r="231" s="18" customFormat="1" ht="12.75">
      <c r="N231" s="69"/>
    </row>
    <row r="232" s="18" customFormat="1" ht="12.75">
      <c r="N232" s="69"/>
    </row>
    <row r="233" s="18" customFormat="1" ht="12.75">
      <c r="N233" s="69"/>
    </row>
    <row r="234" s="18" customFormat="1" ht="12.75">
      <c r="N234" s="69"/>
    </row>
    <row r="235" s="18" customFormat="1" ht="12.75">
      <c r="N235" s="69"/>
    </row>
    <row r="236" s="18" customFormat="1" ht="12.75">
      <c r="N236" s="69"/>
    </row>
    <row r="237" s="18" customFormat="1" ht="12.75">
      <c r="N237" s="69"/>
    </row>
    <row r="238" s="18" customFormat="1" ht="12.75">
      <c r="N238" s="69"/>
    </row>
    <row r="239" s="18" customFormat="1" ht="12.75">
      <c r="N239" s="69"/>
    </row>
    <row r="240" s="18" customFormat="1" ht="12.75">
      <c r="N240" s="69"/>
    </row>
    <row r="241" s="18" customFormat="1" ht="12.75">
      <c r="N241" s="69"/>
    </row>
    <row r="242" s="18" customFormat="1" ht="12.75">
      <c r="N242" s="69"/>
    </row>
    <row r="243" s="18" customFormat="1" ht="12.75">
      <c r="N243" s="69"/>
    </row>
    <row r="244" s="18" customFormat="1" ht="12.75">
      <c r="N244" s="69"/>
    </row>
    <row r="245" s="18" customFormat="1" ht="12.75">
      <c r="N245" s="69"/>
    </row>
    <row r="246" s="18" customFormat="1" ht="12.75">
      <c r="N246" s="69"/>
    </row>
    <row r="247" s="18" customFormat="1" ht="12.75">
      <c r="N247" s="69"/>
    </row>
    <row r="248" s="18" customFormat="1" ht="12.75">
      <c r="N248" s="69"/>
    </row>
    <row r="249" s="18" customFormat="1" ht="12.75">
      <c r="N249" s="69"/>
    </row>
    <row r="250" s="18" customFormat="1" ht="12.75">
      <c r="N250" s="69"/>
    </row>
    <row r="251" s="18" customFormat="1" ht="12.75">
      <c r="N251" s="69"/>
    </row>
    <row r="252" s="18" customFormat="1" ht="12.75">
      <c r="N252" s="69"/>
    </row>
    <row r="253" s="18" customFormat="1" ht="12.75">
      <c r="N253" s="69"/>
    </row>
    <row r="254" s="18" customFormat="1" ht="12.75">
      <c r="N254" s="69"/>
    </row>
    <row r="255" s="18" customFormat="1" ht="12.75">
      <c r="N255" s="69"/>
    </row>
    <row r="256" s="18" customFormat="1" ht="12.75">
      <c r="N256" s="69"/>
    </row>
    <row r="257" s="18" customFormat="1" ht="12.75">
      <c r="N257" s="69"/>
    </row>
    <row r="258" s="18" customFormat="1" ht="12.75">
      <c r="N258" s="69"/>
    </row>
    <row r="259" s="18" customFormat="1" ht="12.75">
      <c r="N259" s="69"/>
    </row>
    <row r="260" s="18" customFormat="1" ht="12.75">
      <c r="N260" s="69"/>
    </row>
    <row r="261" s="18" customFormat="1" ht="12.75">
      <c r="N261" s="69"/>
    </row>
    <row r="262" s="18" customFormat="1" ht="12.75">
      <c r="N262" s="69"/>
    </row>
    <row r="263" s="18" customFormat="1" ht="12.75">
      <c r="N263" s="69"/>
    </row>
    <row r="264" s="18" customFormat="1" ht="12.75">
      <c r="N264" s="69"/>
    </row>
    <row r="265" s="18" customFormat="1" ht="12.75">
      <c r="N265" s="69"/>
    </row>
    <row r="266" s="18" customFormat="1" ht="12.75">
      <c r="N266" s="69"/>
    </row>
    <row r="267" s="18" customFormat="1" ht="12.75">
      <c r="N267" s="69"/>
    </row>
    <row r="268" s="18" customFormat="1" ht="12.75">
      <c r="N268" s="69"/>
    </row>
    <row r="269" s="18" customFormat="1" ht="12.75">
      <c r="N269" s="69"/>
    </row>
    <row r="270" s="18" customFormat="1" ht="12.75">
      <c r="N270" s="69"/>
    </row>
    <row r="271" s="18" customFormat="1" ht="12.75">
      <c r="N271" s="69"/>
    </row>
    <row r="272" s="18" customFormat="1" ht="12.75">
      <c r="N272" s="69"/>
    </row>
    <row r="273" s="18" customFormat="1" ht="12.75">
      <c r="N273" s="69"/>
    </row>
    <row r="274" s="18" customFormat="1" ht="12.75">
      <c r="N274" s="69"/>
    </row>
    <row r="275" s="18" customFormat="1" ht="12.75">
      <c r="N275" s="69"/>
    </row>
    <row r="276" s="18" customFormat="1" ht="12.75">
      <c r="N276" s="69"/>
    </row>
    <row r="277" s="18" customFormat="1" ht="12.75">
      <c r="N277" s="69"/>
    </row>
    <row r="278" s="18" customFormat="1" ht="12.75">
      <c r="N278" s="69"/>
    </row>
    <row r="279" s="18" customFormat="1" ht="12.75">
      <c r="N279" s="69"/>
    </row>
    <row r="280" s="18" customFormat="1" ht="12.75">
      <c r="N280" s="69"/>
    </row>
    <row r="281" s="18" customFormat="1" ht="12.75">
      <c r="N281" s="69"/>
    </row>
    <row r="282" s="18" customFormat="1" ht="12.75">
      <c r="N282" s="69"/>
    </row>
    <row r="283" s="18" customFormat="1" ht="12.75">
      <c r="N283" s="69"/>
    </row>
    <row r="284" s="18" customFormat="1" ht="12.75">
      <c r="N284" s="69"/>
    </row>
    <row r="285" s="18" customFormat="1" ht="12.75">
      <c r="N285" s="69"/>
    </row>
    <row r="286" s="18" customFormat="1" ht="12.75">
      <c r="N286" s="69"/>
    </row>
    <row r="287" s="18" customFormat="1" ht="12.75">
      <c r="N287" s="69"/>
    </row>
    <row r="288" s="18" customFormat="1" ht="12.75">
      <c r="N288" s="69"/>
    </row>
    <row r="289" s="18" customFormat="1" ht="12.75">
      <c r="N289" s="69"/>
    </row>
    <row r="290" s="18" customFormat="1" ht="12.75">
      <c r="N290" s="69"/>
    </row>
    <row r="291" s="18" customFormat="1" ht="12.75">
      <c r="N291" s="69"/>
    </row>
    <row r="292" s="18" customFormat="1" ht="12.75">
      <c r="N292" s="69"/>
    </row>
    <row r="293" s="18" customFormat="1" ht="12.75">
      <c r="N293" s="69"/>
    </row>
    <row r="294" s="18" customFormat="1" ht="12.75">
      <c r="N294" s="69"/>
    </row>
    <row r="295" s="18" customFormat="1" ht="12.75">
      <c r="N295" s="69"/>
    </row>
    <row r="296" s="18" customFormat="1" ht="12.75">
      <c r="N296" s="69"/>
    </row>
    <row r="297" s="18" customFormat="1" ht="12.75">
      <c r="N297" s="69"/>
    </row>
    <row r="298" s="18" customFormat="1" ht="12.75">
      <c r="N298" s="69"/>
    </row>
    <row r="299" s="18" customFormat="1" ht="12.75">
      <c r="N299" s="69"/>
    </row>
    <row r="300" s="18" customFormat="1" ht="12.75">
      <c r="N300" s="69"/>
    </row>
    <row r="301" s="18" customFormat="1" ht="12.75">
      <c r="N301" s="69"/>
    </row>
    <row r="302" s="18" customFormat="1" ht="12.75">
      <c r="N302" s="69"/>
    </row>
    <row r="303" s="18" customFormat="1" ht="12.75">
      <c r="N303" s="69"/>
    </row>
    <row r="304" s="18" customFormat="1" ht="12.75">
      <c r="N304" s="69"/>
    </row>
    <row r="305" s="18" customFormat="1" ht="12.75">
      <c r="N305" s="69"/>
    </row>
    <row r="306" s="18" customFormat="1" ht="12.75">
      <c r="N306" s="69"/>
    </row>
    <row r="307" s="18" customFormat="1" ht="12.75">
      <c r="N307" s="69"/>
    </row>
    <row r="308" s="18" customFormat="1" ht="12.75">
      <c r="N308" s="69"/>
    </row>
    <row r="309" s="18" customFormat="1" ht="12.75">
      <c r="N309" s="69"/>
    </row>
    <row r="310" s="18" customFormat="1" ht="12.75">
      <c r="N310" s="69"/>
    </row>
    <row r="311" s="18" customFormat="1" ht="12.75">
      <c r="N311" s="69"/>
    </row>
    <row r="312" s="18" customFormat="1" ht="12.75">
      <c r="N312" s="69"/>
    </row>
    <row r="313" s="18" customFormat="1" ht="12.75">
      <c r="N313" s="69"/>
    </row>
    <row r="314" s="18" customFormat="1" ht="12.75">
      <c r="N314" s="69"/>
    </row>
    <row r="315" s="18" customFormat="1" ht="12.75">
      <c r="N315" s="69"/>
    </row>
    <row r="316" s="18" customFormat="1" ht="12.75">
      <c r="N316" s="69"/>
    </row>
    <row r="317" s="18" customFormat="1" ht="12.75">
      <c r="N317" s="69"/>
    </row>
    <row r="318" s="18" customFormat="1" ht="12.75">
      <c r="N318" s="69"/>
    </row>
    <row r="319" s="18" customFormat="1" ht="12.75">
      <c r="N319" s="69"/>
    </row>
    <row r="320" s="18" customFormat="1" ht="12.75">
      <c r="N320" s="69"/>
    </row>
    <row r="321" s="18" customFormat="1" ht="12.75">
      <c r="N321" s="69"/>
    </row>
    <row r="322" s="18" customFormat="1" ht="12.75">
      <c r="N322" s="69"/>
    </row>
    <row r="323" s="18" customFormat="1" ht="12.75">
      <c r="N323" s="69"/>
    </row>
    <row r="324" s="18" customFormat="1" ht="12.75">
      <c r="N324" s="69"/>
    </row>
    <row r="325" s="18" customFormat="1" ht="12.75">
      <c r="N325" s="69"/>
    </row>
    <row r="326" s="18" customFormat="1" ht="12.75">
      <c r="N326" s="69"/>
    </row>
    <row r="327" s="18" customFormat="1" ht="12.75">
      <c r="N327" s="69"/>
    </row>
    <row r="328" s="18" customFormat="1" ht="12.75">
      <c r="N328" s="69"/>
    </row>
    <row r="329" s="18" customFormat="1" ht="12.75">
      <c r="N329" s="69"/>
    </row>
    <row r="330" s="18" customFormat="1" ht="12.75">
      <c r="N330" s="69"/>
    </row>
    <row r="331" s="18" customFormat="1" ht="12.75">
      <c r="N331" s="69"/>
    </row>
    <row r="332" s="18" customFormat="1" ht="12.75">
      <c r="N332" s="69"/>
    </row>
    <row r="333" s="18" customFormat="1" ht="12.75">
      <c r="N333" s="69"/>
    </row>
    <row r="334" s="18" customFormat="1" ht="12.75">
      <c r="N334" s="69"/>
    </row>
    <row r="335" s="18" customFormat="1" ht="12.75">
      <c r="N335" s="69"/>
    </row>
    <row r="336" s="18" customFormat="1" ht="12.75">
      <c r="N336" s="69"/>
    </row>
    <row r="337" s="18" customFormat="1" ht="12.75">
      <c r="N337" s="69"/>
    </row>
    <row r="338" s="18" customFormat="1" ht="12.75">
      <c r="N338" s="69"/>
    </row>
    <row r="339" s="18" customFormat="1" ht="12.75">
      <c r="N339" s="69"/>
    </row>
    <row r="340" s="18" customFormat="1" ht="12.75">
      <c r="N340" s="69"/>
    </row>
    <row r="341" s="18" customFormat="1" ht="12.75">
      <c r="N341" s="69"/>
    </row>
    <row r="342" s="18" customFormat="1" ht="12.75">
      <c r="N342" s="69"/>
    </row>
    <row r="343" s="18" customFormat="1" ht="12.75">
      <c r="N343" s="69"/>
    </row>
    <row r="344" s="18" customFormat="1" ht="12.75">
      <c r="N344" s="69"/>
    </row>
    <row r="345" s="18" customFormat="1" ht="12.75">
      <c r="N345" s="69"/>
    </row>
    <row r="346" s="18" customFormat="1" ht="12.75">
      <c r="N346" s="69"/>
    </row>
    <row r="347" s="18" customFormat="1" ht="12.75">
      <c r="N347" s="69"/>
    </row>
    <row r="348" s="18" customFormat="1" ht="12.75">
      <c r="N348" s="69"/>
    </row>
    <row r="349" s="18" customFormat="1" ht="12.75">
      <c r="N349" s="69"/>
    </row>
    <row r="350" s="18" customFormat="1" ht="12.75">
      <c r="N350" s="69"/>
    </row>
    <row r="351" s="18" customFormat="1" ht="12.75">
      <c r="N351" s="69"/>
    </row>
    <row r="352" s="18" customFormat="1" ht="12.75">
      <c r="N352" s="69"/>
    </row>
    <row r="353" s="18" customFormat="1" ht="12.75">
      <c r="N353" s="69"/>
    </row>
    <row r="354" s="18" customFormat="1" ht="12.75">
      <c r="N354" s="69"/>
    </row>
    <row r="355" s="18" customFormat="1" ht="12.75">
      <c r="N355" s="69"/>
    </row>
    <row r="356" s="18" customFormat="1" ht="12.75">
      <c r="N356" s="69"/>
    </row>
    <row r="357" s="18" customFormat="1" ht="12.75">
      <c r="N357" s="69"/>
    </row>
    <row r="358" s="18" customFormat="1" ht="12.75">
      <c r="N358" s="69"/>
    </row>
    <row r="359" s="18" customFormat="1" ht="12.75">
      <c r="N359" s="69"/>
    </row>
    <row r="360" s="18" customFormat="1" ht="12.75">
      <c r="N360" s="69"/>
    </row>
    <row r="361" s="18" customFormat="1" ht="12.75">
      <c r="N361" s="69"/>
    </row>
    <row r="362" s="18" customFormat="1" ht="12.75">
      <c r="N362" s="69"/>
    </row>
    <row r="363" s="18" customFormat="1" ht="12.75">
      <c r="N363" s="69"/>
    </row>
    <row r="364" s="18" customFormat="1" ht="12.75">
      <c r="N364" s="69"/>
    </row>
    <row r="365" s="18" customFormat="1" ht="12.75">
      <c r="N365" s="69"/>
    </row>
    <row r="366" s="18" customFormat="1" ht="12.75">
      <c r="N366" s="69"/>
    </row>
    <row r="367" s="18" customFormat="1" ht="12.75">
      <c r="N367" s="69"/>
    </row>
    <row r="368" s="18" customFormat="1" ht="12.75">
      <c r="N368" s="69"/>
    </row>
    <row r="369" s="18" customFormat="1" ht="12.75">
      <c r="N369" s="69"/>
    </row>
    <row r="370" s="18" customFormat="1" ht="12.75">
      <c r="N370" s="69"/>
    </row>
    <row r="371" s="18" customFormat="1" ht="12.75">
      <c r="N371" s="69"/>
    </row>
    <row r="372" s="18" customFormat="1" ht="12.75">
      <c r="N372" s="69"/>
    </row>
    <row r="373" s="18" customFormat="1" ht="12.75">
      <c r="N373" s="69"/>
    </row>
    <row r="374" s="18" customFormat="1" ht="12.75">
      <c r="N374" s="69"/>
    </row>
    <row r="375" s="18" customFormat="1" ht="12.75">
      <c r="N375" s="69"/>
    </row>
    <row r="376" s="18" customFormat="1" ht="12.75">
      <c r="N376" s="69"/>
    </row>
    <row r="377" s="18" customFormat="1" ht="12.75">
      <c r="N377" s="69"/>
    </row>
    <row r="378" s="18" customFormat="1" ht="12.75">
      <c r="N378" s="69"/>
    </row>
    <row r="379" s="18" customFormat="1" ht="12.75">
      <c r="N379" s="69"/>
    </row>
    <row r="380" s="18" customFormat="1" ht="12.75">
      <c r="N380" s="69"/>
    </row>
    <row r="381" s="18" customFormat="1" ht="12.75">
      <c r="N381" s="69"/>
    </row>
    <row r="382" s="18" customFormat="1" ht="12.75">
      <c r="N382" s="69"/>
    </row>
    <row r="383" s="18" customFormat="1" ht="12.75">
      <c r="N383" s="69"/>
    </row>
    <row r="384" s="18" customFormat="1" ht="12.75">
      <c r="N384" s="69"/>
    </row>
    <row r="385" s="18" customFormat="1" ht="12.75">
      <c r="N385" s="69"/>
    </row>
    <row r="386" s="18" customFormat="1" ht="12.75">
      <c r="N386" s="69"/>
    </row>
    <row r="387" s="18" customFormat="1" ht="12.75">
      <c r="N387" s="69"/>
    </row>
    <row r="388" s="18" customFormat="1" ht="12.75">
      <c r="N388" s="69"/>
    </row>
    <row r="389" s="18" customFormat="1" ht="12.75">
      <c r="N389" s="69"/>
    </row>
    <row r="390" s="18" customFormat="1" ht="12.75">
      <c r="N390" s="69"/>
    </row>
    <row r="391" s="18" customFormat="1" ht="12.75">
      <c r="N391" s="69"/>
    </row>
    <row r="392" s="18" customFormat="1" ht="12.75">
      <c r="N392" s="69"/>
    </row>
    <row r="393" s="18" customFormat="1" ht="12.75">
      <c r="N393" s="69"/>
    </row>
    <row r="394" s="18" customFormat="1" ht="12.75">
      <c r="N394" s="69"/>
    </row>
    <row r="395" s="18" customFormat="1" ht="12.75">
      <c r="N395" s="69"/>
    </row>
    <row r="396" s="18" customFormat="1" ht="12.75">
      <c r="N396" s="69"/>
    </row>
    <row r="397" s="18" customFormat="1" ht="12.75">
      <c r="N397" s="69"/>
    </row>
    <row r="398" s="18" customFormat="1" ht="12.75">
      <c r="N398" s="69"/>
    </row>
    <row r="399" s="18" customFormat="1" ht="12.75">
      <c r="N399" s="69"/>
    </row>
    <row r="400" s="18" customFormat="1" ht="12.75">
      <c r="N400" s="69"/>
    </row>
    <row r="401" s="18" customFormat="1" ht="12.75">
      <c r="N401" s="69"/>
    </row>
    <row r="402" s="18" customFormat="1" ht="12.75">
      <c r="N402" s="69"/>
    </row>
    <row r="403" s="18" customFormat="1" ht="12.75">
      <c r="N403" s="69"/>
    </row>
    <row r="404" s="18" customFormat="1" ht="12.75">
      <c r="N404" s="69"/>
    </row>
    <row r="405" s="18" customFormat="1" ht="12.75">
      <c r="N405" s="69"/>
    </row>
    <row r="406" s="18" customFormat="1" ht="12.75">
      <c r="N406" s="69"/>
    </row>
    <row r="407" s="18" customFormat="1" ht="12.75">
      <c r="N407" s="69"/>
    </row>
    <row r="408" s="18" customFormat="1" ht="12.75">
      <c r="N408" s="69"/>
    </row>
    <row r="409" s="18" customFormat="1" ht="12.75">
      <c r="N409" s="69"/>
    </row>
    <row r="410" s="18" customFormat="1" ht="12.75">
      <c r="N410" s="69"/>
    </row>
    <row r="411" s="18" customFormat="1" ht="12.75">
      <c r="N411" s="69"/>
    </row>
    <row r="412" s="18" customFormat="1" ht="12.75">
      <c r="N412" s="69"/>
    </row>
    <row r="413" s="18" customFormat="1" ht="12.75">
      <c r="N413" s="69"/>
    </row>
    <row r="414" s="18" customFormat="1" ht="12.75">
      <c r="N414" s="69"/>
    </row>
    <row r="415" s="18" customFormat="1" ht="12.75">
      <c r="N415" s="69"/>
    </row>
    <row r="416" s="18" customFormat="1" ht="12.75">
      <c r="N416" s="69"/>
    </row>
    <row r="417" s="18" customFormat="1" ht="12.75">
      <c r="N417" s="69"/>
    </row>
    <row r="418" s="18" customFormat="1" ht="12.75">
      <c r="N418" s="69"/>
    </row>
    <row r="419" s="18" customFormat="1" ht="12.75">
      <c r="N419" s="69"/>
    </row>
    <row r="420" s="18" customFormat="1" ht="12.75">
      <c r="N420" s="69"/>
    </row>
    <row r="421" s="18" customFormat="1" ht="12.75">
      <c r="N421" s="69"/>
    </row>
    <row r="422" s="18" customFormat="1" ht="12.75">
      <c r="N422" s="69"/>
    </row>
    <row r="423" s="18" customFormat="1" ht="12.75">
      <c r="N423" s="69"/>
    </row>
    <row r="424" s="18" customFormat="1" ht="12.75">
      <c r="N424" s="69"/>
    </row>
    <row r="425" s="18" customFormat="1" ht="12.75">
      <c r="N425" s="69"/>
    </row>
    <row r="426" s="18" customFormat="1" ht="12.75">
      <c r="N426" s="69"/>
    </row>
    <row r="427" s="18" customFormat="1" ht="12.75">
      <c r="N427" s="69"/>
    </row>
    <row r="428" s="18" customFormat="1" ht="12.75">
      <c r="N428" s="69"/>
    </row>
    <row r="429" s="18" customFormat="1" ht="12.75">
      <c r="N429" s="69"/>
    </row>
    <row r="430" s="18" customFormat="1" ht="12.75">
      <c r="N430" s="69"/>
    </row>
    <row r="431" s="18" customFormat="1" ht="12.75">
      <c r="N431" s="69"/>
    </row>
    <row r="432" s="18" customFormat="1" ht="12.75">
      <c r="N432" s="69"/>
    </row>
    <row r="433" s="18" customFormat="1" ht="12.75">
      <c r="N433" s="69"/>
    </row>
    <row r="434" s="18" customFormat="1" ht="12.75">
      <c r="N434" s="69"/>
    </row>
    <row r="435" s="18" customFormat="1" ht="12.75">
      <c r="N435" s="69"/>
    </row>
    <row r="436" s="18" customFormat="1" ht="12.75">
      <c r="N436" s="69"/>
    </row>
    <row r="437" s="18" customFormat="1" ht="12.75">
      <c r="N437" s="69"/>
    </row>
    <row r="438" s="18" customFormat="1" ht="12.75">
      <c r="N438" s="69"/>
    </row>
    <row r="439" s="18" customFormat="1" ht="12.75">
      <c r="N439" s="69"/>
    </row>
    <row r="440" s="18" customFormat="1" ht="12.75">
      <c r="N440" s="69"/>
    </row>
    <row r="441" s="18" customFormat="1" ht="12.75">
      <c r="N441" s="69"/>
    </row>
    <row r="442" s="18" customFormat="1" ht="12.75">
      <c r="N442" s="69"/>
    </row>
    <row r="443" s="18" customFormat="1" ht="12.75">
      <c r="N443" s="69"/>
    </row>
    <row r="444" s="18" customFormat="1" ht="12.75">
      <c r="N444" s="69"/>
    </row>
    <row r="445" s="18" customFormat="1" ht="12.75">
      <c r="N445" s="69"/>
    </row>
    <row r="446" s="18" customFormat="1" ht="12.75">
      <c r="N446" s="69"/>
    </row>
    <row r="447" s="18" customFormat="1" ht="12.75">
      <c r="N447" s="69"/>
    </row>
    <row r="448" s="18" customFormat="1" ht="12.75">
      <c r="N448" s="69"/>
    </row>
    <row r="449" s="18" customFormat="1" ht="12.75">
      <c r="N449" s="69"/>
    </row>
    <row r="450" s="18" customFormat="1" ht="12.75">
      <c r="N450" s="69"/>
    </row>
    <row r="451" s="18" customFormat="1" ht="12.75">
      <c r="N451" s="69"/>
    </row>
    <row r="452" s="18" customFormat="1" ht="12.75">
      <c r="N452" s="69"/>
    </row>
    <row r="453" s="18" customFormat="1" ht="12.75">
      <c r="N453" s="69"/>
    </row>
    <row r="454" s="18" customFormat="1" ht="12.75">
      <c r="N454" s="69"/>
    </row>
    <row r="455" s="18" customFormat="1" ht="12.75">
      <c r="N455" s="69"/>
    </row>
    <row r="456" s="18" customFormat="1" ht="12.75">
      <c r="N456" s="69"/>
    </row>
    <row r="457" s="18" customFormat="1" ht="12.75">
      <c r="N457" s="69"/>
    </row>
    <row r="458" s="18" customFormat="1" ht="12.75">
      <c r="N458" s="69"/>
    </row>
    <row r="459" s="18" customFormat="1" ht="12.75">
      <c r="N459" s="69"/>
    </row>
    <row r="460" s="18" customFormat="1" ht="12.75">
      <c r="N460" s="69"/>
    </row>
    <row r="461" s="18" customFormat="1" ht="12.75">
      <c r="N461" s="69"/>
    </row>
    <row r="462" s="18" customFormat="1" ht="12.75">
      <c r="N462" s="69"/>
    </row>
    <row r="463" s="18" customFormat="1" ht="12.75">
      <c r="N463" s="69"/>
    </row>
    <row r="464" s="18" customFormat="1" ht="12.75">
      <c r="N464" s="69"/>
    </row>
    <row r="465" s="18" customFormat="1" ht="12.75">
      <c r="N465" s="69"/>
    </row>
    <row r="466" s="18" customFormat="1" ht="12.75">
      <c r="N466" s="69"/>
    </row>
    <row r="467" s="18" customFormat="1" ht="12.75">
      <c r="N467" s="69"/>
    </row>
    <row r="468" s="18" customFormat="1" ht="12.75">
      <c r="N468" s="69"/>
    </row>
    <row r="469" s="18" customFormat="1" ht="12.75">
      <c r="N469" s="69"/>
    </row>
    <row r="470" s="18" customFormat="1" ht="12.75">
      <c r="N470" s="69"/>
    </row>
    <row r="471" s="18" customFormat="1" ht="12.75">
      <c r="N471" s="69"/>
    </row>
    <row r="472" s="18" customFormat="1" ht="12.75">
      <c r="N472" s="69"/>
    </row>
    <row r="473" s="18" customFormat="1" ht="12.75">
      <c r="N473" s="69"/>
    </row>
    <row r="474" s="18" customFormat="1" ht="12.75">
      <c r="N474" s="69"/>
    </row>
    <row r="475" s="18" customFormat="1" ht="12.75">
      <c r="N475" s="69"/>
    </row>
    <row r="476" s="18" customFormat="1" ht="12.75">
      <c r="N476" s="69"/>
    </row>
    <row r="477" s="18" customFormat="1" ht="12.75">
      <c r="N477" s="69"/>
    </row>
    <row r="478" s="18" customFormat="1" ht="12.75">
      <c r="N478" s="69"/>
    </row>
    <row r="479" s="18" customFormat="1" ht="12.75">
      <c r="N479" s="69"/>
    </row>
    <row r="480" s="18" customFormat="1" ht="12.75">
      <c r="N480" s="69"/>
    </row>
    <row r="481" s="18" customFormat="1" ht="12.75">
      <c r="N481" s="69"/>
    </row>
    <row r="482" s="18" customFormat="1" ht="12.75">
      <c r="N482" s="69"/>
    </row>
    <row r="483" s="18" customFormat="1" ht="12.75">
      <c r="N483" s="69"/>
    </row>
    <row r="484" s="18" customFormat="1" ht="12.75">
      <c r="N484" s="69"/>
    </row>
    <row r="485" s="18" customFormat="1" ht="12.75">
      <c r="N485" s="69"/>
    </row>
    <row r="486" s="18" customFormat="1" ht="12.75">
      <c r="N486" s="69"/>
    </row>
    <row r="487" s="18" customFormat="1" ht="12.75">
      <c r="N487" s="69"/>
    </row>
    <row r="488" s="18" customFormat="1" ht="12.75">
      <c r="N488" s="69"/>
    </row>
    <row r="489" s="18" customFormat="1" ht="12.75">
      <c r="N489" s="69"/>
    </row>
    <row r="490" s="18" customFormat="1" ht="12.75">
      <c r="N490" s="69"/>
    </row>
    <row r="491" s="18" customFormat="1" ht="12.75">
      <c r="N491" s="69"/>
    </row>
    <row r="492" s="18" customFormat="1" ht="12.75">
      <c r="N492" s="69"/>
    </row>
    <row r="493" s="18" customFormat="1" ht="12.75">
      <c r="N493" s="69"/>
    </row>
    <row r="494" s="18" customFormat="1" ht="12.75">
      <c r="N494" s="69"/>
    </row>
    <row r="495" s="18" customFormat="1" ht="12.75">
      <c r="N495" s="69"/>
    </row>
    <row r="496" s="18" customFormat="1" ht="12.75">
      <c r="N496" s="69"/>
    </row>
    <row r="497" s="18" customFormat="1" ht="12.75">
      <c r="N497" s="69"/>
    </row>
    <row r="498" s="18" customFormat="1" ht="12.75">
      <c r="N498" s="69"/>
    </row>
    <row r="499" s="18" customFormat="1" ht="12.75">
      <c r="N499" s="69"/>
    </row>
    <row r="500" s="18" customFormat="1" ht="12.75">
      <c r="N500" s="69"/>
    </row>
    <row r="501" s="18" customFormat="1" ht="12.75">
      <c r="N501" s="69"/>
    </row>
    <row r="502" s="18" customFormat="1" ht="12.75">
      <c r="N502" s="69"/>
    </row>
    <row r="503" s="18" customFormat="1" ht="12.75">
      <c r="N503" s="69"/>
    </row>
    <row r="504" s="18" customFormat="1" ht="12.75">
      <c r="N504" s="69"/>
    </row>
    <row r="505" s="18" customFormat="1" ht="12.75">
      <c r="N505" s="69"/>
    </row>
    <row r="506" s="18" customFormat="1" ht="12.75">
      <c r="N506" s="69"/>
    </row>
    <row r="507" s="18" customFormat="1" ht="12.75">
      <c r="N507" s="69"/>
    </row>
    <row r="508" s="18" customFormat="1" ht="12.75">
      <c r="N508" s="69"/>
    </row>
    <row r="509" s="18" customFormat="1" ht="12.75">
      <c r="N509" s="69"/>
    </row>
    <row r="510" s="18" customFormat="1" ht="12.75">
      <c r="N510" s="69"/>
    </row>
    <row r="511" s="18" customFormat="1" ht="12.75">
      <c r="N511" s="69"/>
    </row>
    <row r="512" s="18" customFormat="1" ht="12.75">
      <c r="N512" s="69"/>
    </row>
    <row r="513" s="18" customFormat="1" ht="12.75">
      <c r="N513" s="69"/>
    </row>
    <row r="514" s="18" customFormat="1" ht="12.75">
      <c r="N514" s="69"/>
    </row>
    <row r="515" s="18" customFormat="1" ht="12.75">
      <c r="N515" s="69"/>
    </row>
    <row r="516" s="18" customFormat="1" ht="12.75">
      <c r="N516" s="69"/>
    </row>
    <row r="517" s="18" customFormat="1" ht="12.75">
      <c r="N517" s="69"/>
    </row>
    <row r="518" s="18" customFormat="1" ht="12.75">
      <c r="N518" s="69"/>
    </row>
    <row r="519" s="18" customFormat="1" ht="12.75">
      <c r="N519" s="69"/>
    </row>
    <row r="520" s="18" customFormat="1" ht="12.75">
      <c r="N520" s="69"/>
    </row>
    <row r="521" s="18" customFormat="1" ht="12.75">
      <c r="N521" s="69"/>
    </row>
    <row r="522" s="18" customFormat="1" ht="12.75">
      <c r="N522" s="69"/>
    </row>
    <row r="523" s="18" customFormat="1" ht="12.75">
      <c r="N523" s="69"/>
    </row>
    <row r="524" s="18" customFormat="1" ht="12.75">
      <c r="N524" s="69"/>
    </row>
    <row r="525" s="18" customFormat="1" ht="12.75">
      <c r="N525" s="69"/>
    </row>
    <row r="526" s="18" customFormat="1" ht="12.75">
      <c r="N526" s="69"/>
    </row>
    <row r="527" s="18" customFormat="1" ht="12.75">
      <c r="N527" s="69"/>
    </row>
    <row r="528" s="18" customFormat="1" ht="12.75">
      <c r="N528" s="69"/>
    </row>
    <row r="529" s="18" customFormat="1" ht="12.75">
      <c r="N529" s="69"/>
    </row>
    <row r="530" s="18" customFormat="1" ht="12.75">
      <c r="N530" s="69"/>
    </row>
    <row r="531" s="18" customFormat="1" ht="12.75">
      <c r="N531" s="69"/>
    </row>
    <row r="532" s="18" customFormat="1" ht="12.75">
      <c r="N532" s="69"/>
    </row>
    <row r="533" s="18" customFormat="1" ht="12.75">
      <c r="N533" s="69"/>
    </row>
    <row r="534" s="18" customFormat="1" ht="12.75">
      <c r="N534" s="69"/>
    </row>
    <row r="535" s="18" customFormat="1" ht="12.75">
      <c r="N535" s="69"/>
    </row>
    <row r="536" s="18" customFormat="1" ht="12.75">
      <c r="N536" s="69"/>
    </row>
    <row r="537" s="18" customFormat="1" ht="12.75">
      <c r="N537" s="69"/>
    </row>
    <row r="538" s="18" customFormat="1" ht="12.75">
      <c r="N538" s="69"/>
    </row>
    <row r="539" s="18" customFormat="1" ht="12.75">
      <c r="N539" s="69"/>
    </row>
    <row r="540" s="18" customFormat="1" ht="12.75">
      <c r="N540" s="69"/>
    </row>
    <row r="541" s="18" customFormat="1" ht="12.75">
      <c r="N541" s="69"/>
    </row>
    <row r="542" s="18" customFormat="1" ht="12.75">
      <c r="N542" s="69"/>
    </row>
    <row r="543" s="18" customFormat="1" ht="12.75">
      <c r="N543" s="69"/>
    </row>
    <row r="544" s="18" customFormat="1" ht="12.75">
      <c r="N544" s="69"/>
    </row>
    <row r="545" s="18" customFormat="1" ht="12.75">
      <c r="N545" s="69"/>
    </row>
    <row r="546" s="18" customFormat="1" ht="12.75">
      <c r="N546" s="69"/>
    </row>
    <row r="547" s="18" customFormat="1" ht="12.75">
      <c r="N547" s="69"/>
    </row>
    <row r="548" s="18" customFormat="1" ht="12.75">
      <c r="N548" s="69"/>
    </row>
    <row r="549" s="18" customFormat="1" ht="12.75">
      <c r="N549" s="69"/>
    </row>
    <row r="550" s="18" customFormat="1" ht="12.75">
      <c r="N550" s="69"/>
    </row>
    <row r="551" s="18" customFormat="1" ht="12.75">
      <c r="N551" s="69"/>
    </row>
    <row r="552" s="18" customFormat="1" ht="12.75">
      <c r="N552" s="69"/>
    </row>
    <row r="553" s="18" customFormat="1" ht="12.75">
      <c r="N553" s="69"/>
    </row>
    <row r="554" s="18" customFormat="1" ht="12.75">
      <c r="N554" s="69"/>
    </row>
    <row r="555" s="18" customFormat="1" ht="12.75">
      <c r="N555" s="69"/>
    </row>
    <row r="556" s="18" customFormat="1" ht="12.75">
      <c r="N556" s="69"/>
    </row>
    <row r="557" s="18" customFormat="1" ht="12.75">
      <c r="N557" s="69"/>
    </row>
    <row r="558" s="18" customFormat="1" ht="12.75">
      <c r="N558" s="69"/>
    </row>
    <row r="559" s="18" customFormat="1" ht="12.75">
      <c r="N559" s="69"/>
    </row>
    <row r="560" s="18" customFormat="1" ht="12.75">
      <c r="N560" s="69"/>
    </row>
    <row r="561" s="18" customFormat="1" ht="12.75">
      <c r="N561" s="69"/>
    </row>
    <row r="562" s="18" customFormat="1" ht="12.75">
      <c r="N562" s="69"/>
    </row>
    <row r="563" s="18" customFormat="1" ht="12.75">
      <c r="N563" s="69"/>
    </row>
    <row r="564" s="18" customFormat="1" ht="12.75">
      <c r="N564" s="69"/>
    </row>
    <row r="565" s="18" customFormat="1" ht="12.75">
      <c r="N565" s="69"/>
    </row>
    <row r="566" s="18" customFormat="1" ht="12.75">
      <c r="N566" s="69"/>
    </row>
    <row r="567" s="18" customFormat="1" ht="12.75">
      <c r="N567" s="69"/>
    </row>
    <row r="568" s="18" customFormat="1" ht="12.75">
      <c r="N568" s="69"/>
    </row>
    <row r="569" s="18" customFormat="1" ht="12.75">
      <c r="N569" s="69"/>
    </row>
    <row r="570" s="18" customFormat="1" ht="12.75">
      <c r="N570" s="69"/>
    </row>
    <row r="571" s="18" customFormat="1" ht="12.75">
      <c r="N571" s="69"/>
    </row>
    <row r="572" s="18" customFormat="1" ht="12.75">
      <c r="N572" s="69"/>
    </row>
    <row r="573" s="18" customFormat="1" ht="12.75">
      <c r="N573" s="69"/>
    </row>
    <row r="574" s="18" customFormat="1" ht="12.75">
      <c r="N574" s="69"/>
    </row>
    <row r="575" s="18" customFormat="1" ht="12.75">
      <c r="N575" s="69"/>
    </row>
    <row r="576" s="18" customFormat="1" ht="12.75">
      <c r="N576" s="69"/>
    </row>
    <row r="577" s="18" customFormat="1" ht="12.75">
      <c r="N577" s="69"/>
    </row>
    <row r="578" s="18" customFormat="1" ht="12.75">
      <c r="N578" s="69"/>
    </row>
    <row r="579" s="18" customFormat="1" ht="12.75">
      <c r="N579" s="69"/>
    </row>
    <row r="580" s="18" customFormat="1" ht="12.75">
      <c r="N580" s="69"/>
    </row>
    <row r="581" s="18" customFormat="1" ht="12.75">
      <c r="N581" s="69"/>
    </row>
    <row r="582" s="18" customFormat="1" ht="12.75">
      <c r="N582" s="69"/>
    </row>
    <row r="583" s="18" customFormat="1" ht="12.75">
      <c r="N583" s="69"/>
    </row>
    <row r="584" s="18" customFormat="1" ht="12.75">
      <c r="N584" s="69"/>
    </row>
    <row r="585" s="18" customFormat="1" ht="12.75">
      <c r="N585" s="69"/>
    </row>
    <row r="586" s="18" customFormat="1" ht="12.75">
      <c r="N586" s="69"/>
    </row>
    <row r="587" s="18" customFormat="1" ht="12.75">
      <c r="N587" s="69"/>
    </row>
    <row r="588" s="18" customFormat="1" ht="12.75">
      <c r="N588" s="69"/>
    </row>
    <row r="589" s="18" customFormat="1" ht="12.75">
      <c r="N589" s="69"/>
    </row>
    <row r="590" s="18" customFormat="1" ht="12.75">
      <c r="N590" s="69"/>
    </row>
    <row r="591" s="18" customFormat="1" ht="12.75">
      <c r="N591" s="69"/>
    </row>
  </sheetData>
  <sheetProtection password="FA29" sheet="1" objects="1" scenarios="1" formatColumns="0" formatRows="0" insertColumns="0" insertRows="0"/>
  <mergeCells count="40">
    <mergeCell ref="A7:M7"/>
    <mergeCell ref="A14:M14"/>
    <mergeCell ref="A1:M1"/>
    <mergeCell ref="A2:M2"/>
    <mergeCell ref="A3:M3"/>
    <mergeCell ref="A4:M4"/>
    <mergeCell ref="A8:M8"/>
    <mergeCell ref="A5:E5"/>
    <mergeCell ref="F5:G5"/>
    <mergeCell ref="H5:M5"/>
    <mergeCell ref="A6:M6"/>
    <mergeCell ref="A34:M34"/>
    <mergeCell ref="G39:M39"/>
    <mergeCell ref="C16:M16"/>
    <mergeCell ref="A19:M19"/>
    <mergeCell ref="A35:M38"/>
    <mergeCell ref="A16:B16"/>
    <mergeCell ref="A20:M23"/>
    <mergeCell ref="A17:M17"/>
    <mergeCell ref="A18:M18"/>
    <mergeCell ref="A10:M10"/>
    <mergeCell ref="A9:M9"/>
    <mergeCell ref="E39:F39"/>
    <mergeCell ref="A11:M11"/>
    <mergeCell ref="A24:M25"/>
    <mergeCell ref="A26:D26"/>
    <mergeCell ref="E26:F26"/>
    <mergeCell ref="G26:M26"/>
    <mergeCell ref="A39:D39"/>
    <mergeCell ref="A15:M15"/>
    <mergeCell ref="A12:M12"/>
    <mergeCell ref="A13:M13"/>
    <mergeCell ref="A53:M58"/>
    <mergeCell ref="A40:M45"/>
    <mergeCell ref="A47:M47"/>
    <mergeCell ref="A48:M51"/>
    <mergeCell ref="A52:D52"/>
    <mergeCell ref="E52:F52"/>
    <mergeCell ref="G52:M52"/>
    <mergeCell ref="A27:M32"/>
  </mergeCells>
  <conditionalFormatting sqref="A17:M23">
    <cfRule type="expression" priority="2" dxfId="0" stopIfTrue="1">
      <formula>$A$16="Nie wnioskuję"</formula>
    </cfRule>
  </conditionalFormatting>
  <conditionalFormatting sqref="A40:M45 A53:M58 E52:F52 E39:F39">
    <cfRule type="expression" priority="1" dxfId="0" stopIfTrue="1">
      <formula>$O$41="NIE"</formula>
    </cfRule>
  </conditionalFormatting>
  <dataValidations count="2">
    <dataValidation type="list" allowBlank="1" showInputMessage="1" showErrorMessage="1" sqref="A16">
      <formula1>"Wnioskuję,Nie wnioskuję"</formula1>
    </dataValidation>
    <dataValidation type="list" allowBlank="1" showInputMessage="1" showErrorMessage="1" sqref="F5:G5">
      <formula1>"nie podlega,podlega"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&amp;L&amp;T               &amp;D&amp;CStrona &amp;P z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328"/>
  <sheetViews>
    <sheetView zoomScale="85" zoomScaleNormal="85" zoomScalePageLayoutView="0" workbookViewId="0" topLeftCell="A1">
      <selection activeCell="M68" sqref="M68"/>
    </sheetView>
  </sheetViews>
  <sheetFormatPr defaultColWidth="9.140625" defaultRowHeight="12.75"/>
  <cols>
    <col min="1" max="1" width="9.140625" style="119" customWidth="1"/>
    <col min="5" max="5" width="9.57421875" style="0" customWidth="1"/>
    <col min="7" max="7" width="13.421875" style="0" customWidth="1"/>
    <col min="8" max="8" width="10.00390625" style="0" customWidth="1"/>
    <col min="9" max="9" width="9.7109375" style="0" bestFit="1" customWidth="1"/>
    <col min="10" max="10" width="13.7109375" style="0" customWidth="1"/>
    <col min="11" max="11" width="8.7109375" style="0" customWidth="1"/>
    <col min="12" max="12" width="16.00390625" style="0" customWidth="1"/>
    <col min="13" max="13" width="13.7109375" style="165" customWidth="1"/>
    <col min="14" max="37" width="9.140625" style="20" customWidth="1"/>
  </cols>
  <sheetData>
    <row r="1" spans="1:13" ht="13.5" thickBot="1">
      <c r="A1" s="117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38"/>
    </row>
    <row r="2" spans="1:13" ht="16.5" thickBot="1">
      <c r="A2" s="527" t="s">
        <v>454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9"/>
      <c r="M2" s="67"/>
    </row>
    <row r="3" spans="1:13" ht="48.75" customHeight="1" thickBot="1">
      <c r="A3" s="530" t="s">
        <v>213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2"/>
      <c r="M3" s="67" t="s">
        <v>417</v>
      </c>
    </row>
    <row r="4" spans="1:13" ht="39.75" customHeight="1" thickBot="1">
      <c r="A4" s="530" t="s">
        <v>212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2"/>
      <c r="M4" s="174">
        <f>SUM(M11:M81)+Grupy_docelowe!P5</f>
        <v>0</v>
      </c>
    </row>
    <row r="5" spans="1:13" ht="152.25" customHeight="1" thickBot="1">
      <c r="A5" s="533" t="s">
        <v>79</v>
      </c>
      <c r="B5" s="534"/>
      <c r="C5" s="534"/>
      <c r="D5" s="534"/>
      <c r="E5" s="534"/>
      <c r="F5" s="534"/>
      <c r="G5" s="534"/>
      <c r="H5" s="534"/>
      <c r="I5" s="534"/>
      <c r="J5" s="534"/>
      <c r="K5" s="534"/>
      <c r="L5" s="535"/>
      <c r="M5" s="67" t="s">
        <v>418</v>
      </c>
    </row>
    <row r="6" spans="1:13" ht="15" customHeight="1" thickBot="1">
      <c r="A6" s="484" t="s">
        <v>383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7"/>
      <c r="M6" s="68">
        <f>IF(10000-M4&lt;0,"Przekroczyłeś liczbę znaków",10000-M4)</f>
        <v>10000</v>
      </c>
    </row>
    <row r="7" spans="1:13" ht="36" customHeight="1" thickBot="1">
      <c r="A7" s="538"/>
      <c r="B7" s="539"/>
      <c r="C7" s="539"/>
      <c r="D7" s="539"/>
      <c r="E7" s="540"/>
      <c r="F7" s="538"/>
      <c r="G7" s="539"/>
      <c r="H7" s="539"/>
      <c r="I7" s="539"/>
      <c r="J7" s="539"/>
      <c r="K7" s="539"/>
      <c r="L7" s="540"/>
      <c r="M7" s="60">
        <f>SUM(M11:M81)</f>
        <v>0</v>
      </c>
    </row>
    <row r="8" spans="1:12" ht="37.5" customHeight="1" thickBot="1">
      <c r="A8" s="550" t="s">
        <v>391</v>
      </c>
      <c r="B8" s="551"/>
      <c r="C8" s="551"/>
      <c r="D8" s="551"/>
      <c r="E8" s="551"/>
      <c r="F8" s="545" t="s">
        <v>214</v>
      </c>
      <c r="G8" s="541" t="s">
        <v>357</v>
      </c>
      <c r="H8" s="542"/>
      <c r="I8" s="543"/>
      <c r="J8" s="544" t="s">
        <v>358</v>
      </c>
      <c r="K8" s="542"/>
      <c r="L8" s="543"/>
    </row>
    <row r="9" spans="1:12" ht="21.75" customHeight="1" thickBot="1">
      <c r="A9" s="153" t="s">
        <v>359</v>
      </c>
      <c r="B9" s="555" t="s">
        <v>482</v>
      </c>
      <c r="C9" s="556"/>
      <c r="D9" s="556"/>
      <c r="E9" s="556"/>
      <c r="F9" s="546"/>
      <c r="G9" s="562" t="s">
        <v>393</v>
      </c>
      <c r="H9" s="563"/>
      <c r="I9" s="564"/>
      <c r="J9" s="565" t="s">
        <v>393</v>
      </c>
      <c r="K9" s="566"/>
      <c r="L9" s="567"/>
    </row>
    <row r="10" spans="1:12" ht="68.25" customHeight="1" thickBot="1">
      <c r="A10" s="154" t="s">
        <v>223</v>
      </c>
      <c r="B10" s="499"/>
      <c r="C10" s="500"/>
      <c r="D10" s="500"/>
      <c r="E10" s="501"/>
      <c r="F10" s="189"/>
      <c r="G10" s="510"/>
      <c r="H10" s="511"/>
      <c r="I10" s="512"/>
      <c r="J10" s="510"/>
      <c r="K10" s="511"/>
      <c r="L10" s="512"/>
    </row>
    <row r="11" spans="1:13" ht="21" customHeight="1">
      <c r="A11" s="504" t="s">
        <v>398</v>
      </c>
      <c r="B11" s="505"/>
      <c r="C11" s="505"/>
      <c r="D11" s="505"/>
      <c r="E11" s="506"/>
      <c r="F11" s="507"/>
      <c r="G11" s="508"/>
      <c r="H11" s="508"/>
      <c r="I11" s="508"/>
      <c r="J11" s="508"/>
      <c r="K11" s="508"/>
      <c r="L11" s="509"/>
      <c r="M11" s="38">
        <f>LEN(F11)</f>
        <v>0</v>
      </c>
    </row>
    <row r="12" spans="1:13" ht="16.5" customHeight="1" thickBot="1">
      <c r="A12" s="504" t="s">
        <v>224</v>
      </c>
      <c r="B12" s="568"/>
      <c r="C12" s="568"/>
      <c r="D12" s="568"/>
      <c r="E12" s="569"/>
      <c r="F12" s="507"/>
      <c r="G12" s="508"/>
      <c r="H12" s="508"/>
      <c r="I12" s="508"/>
      <c r="J12" s="508"/>
      <c r="K12" s="508"/>
      <c r="L12" s="509"/>
      <c r="M12" s="38">
        <f>LEN(F12)</f>
        <v>0</v>
      </c>
    </row>
    <row r="13" spans="1:21" ht="45" customHeight="1" thickBot="1">
      <c r="A13" s="154" t="s">
        <v>225</v>
      </c>
      <c r="B13" s="499"/>
      <c r="C13" s="500"/>
      <c r="D13" s="500"/>
      <c r="E13" s="501"/>
      <c r="F13" s="190"/>
      <c r="G13" s="510"/>
      <c r="H13" s="511"/>
      <c r="I13" s="512"/>
      <c r="J13" s="510"/>
      <c r="K13" s="511"/>
      <c r="L13" s="512"/>
      <c r="P13" s="30"/>
      <c r="Q13" s="30"/>
      <c r="R13" s="30"/>
      <c r="S13" s="30"/>
      <c r="T13" s="30"/>
      <c r="U13" s="30"/>
    </row>
    <row r="14" spans="1:13" ht="12.75" customHeight="1">
      <c r="A14" s="504" t="s">
        <v>398</v>
      </c>
      <c r="B14" s="505"/>
      <c r="C14" s="505"/>
      <c r="D14" s="505"/>
      <c r="E14" s="506"/>
      <c r="F14" s="507"/>
      <c r="G14" s="508"/>
      <c r="H14" s="508"/>
      <c r="I14" s="508"/>
      <c r="J14" s="508"/>
      <c r="K14" s="508"/>
      <c r="L14" s="509"/>
      <c r="M14" s="38">
        <f>LEN(F14)</f>
        <v>0</v>
      </c>
    </row>
    <row r="15" spans="1:13" ht="15" customHeight="1" thickBot="1">
      <c r="A15" s="504" t="s">
        <v>224</v>
      </c>
      <c r="B15" s="505"/>
      <c r="C15" s="505"/>
      <c r="D15" s="505"/>
      <c r="E15" s="506"/>
      <c r="F15" s="507"/>
      <c r="G15" s="508"/>
      <c r="H15" s="508"/>
      <c r="I15" s="508"/>
      <c r="J15" s="508"/>
      <c r="K15" s="508"/>
      <c r="L15" s="509"/>
      <c r="M15" s="38">
        <f>LEN(F15)</f>
        <v>0</v>
      </c>
    </row>
    <row r="16" spans="1:12" ht="42" customHeight="1" thickBot="1">
      <c r="A16" s="154" t="s">
        <v>226</v>
      </c>
      <c r="B16" s="499"/>
      <c r="C16" s="500"/>
      <c r="D16" s="500"/>
      <c r="E16" s="501"/>
      <c r="F16" s="190"/>
      <c r="G16" s="510"/>
      <c r="H16" s="511"/>
      <c r="I16" s="512"/>
      <c r="J16" s="510"/>
      <c r="K16" s="511"/>
      <c r="L16" s="512"/>
    </row>
    <row r="17" spans="1:13" ht="15" customHeight="1">
      <c r="A17" s="504" t="s">
        <v>398</v>
      </c>
      <c r="B17" s="505"/>
      <c r="C17" s="505"/>
      <c r="D17" s="505"/>
      <c r="E17" s="506"/>
      <c r="F17" s="507"/>
      <c r="G17" s="508"/>
      <c r="H17" s="508"/>
      <c r="I17" s="508"/>
      <c r="J17" s="508"/>
      <c r="K17" s="508"/>
      <c r="L17" s="509"/>
      <c r="M17" s="38">
        <f>LEN(F17)</f>
        <v>0</v>
      </c>
    </row>
    <row r="18" spans="1:13" ht="12" customHeight="1" thickBot="1">
      <c r="A18" s="504" t="s">
        <v>224</v>
      </c>
      <c r="B18" s="505"/>
      <c r="C18" s="505"/>
      <c r="D18" s="505"/>
      <c r="E18" s="506"/>
      <c r="F18" s="507"/>
      <c r="G18" s="508"/>
      <c r="H18" s="508"/>
      <c r="I18" s="508"/>
      <c r="J18" s="508"/>
      <c r="K18" s="508"/>
      <c r="L18" s="509"/>
      <c r="M18" s="38">
        <f>LEN(F18)</f>
        <v>0</v>
      </c>
    </row>
    <row r="19" spans="1:12" ht="38.25" customHeight="1" thickBot="1">
      <c r="A19" s="154" t="s">
        <v>227</v>
      </c>
      <c r="B19" s="499"/>
      <c r="C19" s="500"/>
      <c r="D19" s="500"/>
      <c r="E19" s="501"/>
      <c r="F19" s="190"/>
      <c r="G19" s="510"/>
      <c r="H19" s="511"/>
      <c r="I19" s="512"/>
      <c r="J19" s="510"/>
      <c r="K19" s="511"/>
      <c r="L19" s="512"/>
    </row>
    <row r="20" spans="1:13" ht="16.5" customHeight="1">
      <c r="A20" s="504" t="s">
        <v>398</v>
      </c>
      <c r="B20" s="505"/>
      <c r="C20" s="505"/>
      <c r="D20" s="505"/>
      <c r="E20" s="506"/>
      <c r="F20" s="507"/>
      <c r="G20" s="508"/>
      <c r="H20" s="508"/>
      <c r="I20" s="508"/>
      <c r="J20" s="508"/>
      <c r="K20" s="508"/>
      <c r="L20" s="509"/>
      <c r="M20" s="38">
        <f>LEN(F20)</f>
        <v>0</v>
      </c>
    </row>
    <row r="21" spans="1:13" ht="13.5" customHeight="1" thickBot="1">
      <c r="A21" s="504" t="s">
        <v>224</v>
      </c>
      <c r="B21" s="505"/>
      <c r="C21" s="505"/>
      <c r="D21" s="505"/>
      <c r="E21" s="506"/>
      <c r="F21" s="507"/>
      <c r="G21" s="508"/>
      <c r="H21" s="508"/>
      <c r="I21" s="508"/>
      <c r="J21" s="508"/>
      <c r="K21" s="508"/>
      <c r="L21" s="509"/>
      <c r="M21" s="38">
        <f>LEN(F21)</f>
        <v>0</v>
      </c>
    </row>
    <row r="22" spans="1:12" ht="37.5" customHeight="1" thickBot="1">
      <c r="A22" s="154" t="s">
        <v>228</v>
      </c>
      <c r="B22" s="499"/>
      <c r="C22" s="500"/>
      <c r="D22" s="500"/>
      <c r="E22" s="501"/>
      <c r="F22" s="190"/>
      <c r="G22" s="510"/>
      <c r="H22" s="511"/>
      <c r="I22" s="512"/>
      <c r="J22" s="510"/>
      <c r="K22" s="511"/>
      <c r="L22" s="512"/>
    </row>
    <row r="23" spans="1:13" ht="18.75" customHeight="1">
      <c r="A23" s="504" t="s">
        <v>398</v>
      </c>
      <c r="B23" s="505"/>
      <c r="C23" s="505"/>
      <c r="D23" s="505"/>
      <c r="E23" s="506"/>
      <c r="F23" s="507"/>
      <c r="G23" s="508"/>
      <c r="H23" s="508"/>
      <c r="I23" s="508"/>
      <c r="J23" s="508"/>
      <c r="K23" s="508"/>
      <c r="L23" s="509"/>
      <c r="M23" s="38">
        <f>LEN(F23)</f>
        <v>0</v>
      </c>
    </row>
    <row r="24" spans="1:13" ht="17.25" customHeight="1" thickBot="1">
      <c r="A24" s="504" t="s">
        <v>224</v>
      </c>
      <c r="B24" s="505"/>
      <c r="C24" s="505"/>
      <c r="D24" s="505"/>
      <c r="E24" s="506"/>
      <c r="F24" s="507"/>
      <c r="G24" s="508"/>
      <c r="H24" s="508"/>
      <c r="I24" s="508"/>
      <c r="J24" s="508"/>
      <c r="K24" s="508"/>
      <c r="L24" s="509"/>
      <c r="M24" s="38">
        <f>LEN(F24)</f>
        <v>0</v>
      </c>
    </row>
    <row r="25" spans="1:12" ht="40.5" customHeight="1" thickBot="1">
      <c r="A25" s="154" t="s">
        <v>229</v>
      </c>
      <c r="B25" s="499"/>
      <c r="C25" s="500"/>
      <c r="D25" s="500"/>
      <c r="E25" s="501"/>
      <c r="F25" s="190"/>
      <c r="G25" s="510"/>
      <c r="H25" s="511"/>
      <c r="I25" s="512"/>
      <c r="J25" s="510"/>
      <c r="K25" s="511"/>
      <c r="L25" s="512"/>
    </row>
    <row r="26" spans="1:13" ht="12.75">
      <c r="A26" s="504" t="s">
        <v>398</v>
      </c>
      <c r="B26" s="505"/>
      <c r="C26" s="505"/>
      <c r="D26" s="505"/>
      <c r="E26" s="506"/>
      <c r="F26" s="507"/>
      <c r="G26" s="508"/>
      <c r="H26" s="508"/>
      <c r="I26" s="508"/>
      <c r="J26" s="508"/>
      <c r="K26" s="508"/>
      <c r="L26" s="509"/>
      <c r="M26" s="38">
        <f>LEN(F26)</f>
        <v>0</v>
      </c>
    </row>
    <row r="27" spans="1:13" ht="12.75" customHeight="1" thickBot="1">
      <c r="A27" s="504" t="s">
        <v>224</v>
      </c>
      <c r="B27" s="505"/>
      <c r="C27" s="505"/>
      <c r="D27" s="505"/>
      <c r="E27" s="506"/>
      <c r="F27" s="507"/>
      <c r="G27" s="508"/>
      <c r="H27" s="508"/>
      <c r="I27" s="508"/>
      <c r="J27" s="508"/>
      <c r="K27" s="508"/>
      <c r="L27" s="509"/>
      <c r="M27" s="38">
        <f>LEN(F27)</f>
        <v>0</v>
      </c>
    </row>
    <row r="28" spans="1:12" ht="31.5" customHeight="1" thickBot="1">
      <c r="A28" s="154" t="s">
        <v>232</v>
      </c>
      <c r="B28" s="499"/>
      <c r="C28" s="560"/>
      <c r="D28" s="560"/>
      <c r="E28" s="561"/>
      <c r="F28" s="190"/>
      <c r="G28" s="510"/>
      <c r="H28" s="511"/>
      <c r="I28" s="512"/>
      <c r="J28" s="510"/>
      <c r="K28" s="511"/>
      <c r="L28" s="512"/>
    </row>
    <row r="29" spans="1:13" ht="13.5" customHeight="1">
      <c r="A29" s="504" t="s">
        <v>398</v>
      </c>
      <c r="B29" s="505"/>
      <c r="C29" s="505"/>
      <c r="D29" s="505"/>
      <c r="E29" s="506"/>
      <c r="F29" s="507"/>
      <c r="G29" s="508"/>
      <c r="H29" s="508"/>
      <c r="I29" s="508"/>
      <c r="J29" s="508"/>
      <c r="K29" s="508"/>
      <c r="L29" s="509"/>
      <c r="M29" s="38">
        <f>LEN(F29)</f>
        <v>0</v>
      </c>
    </row>
    <row r="30" spans="1:13" ht="15" customHeight="1" thickBot="1">
      <c r="A30" s="504" t="s">
        <v>224</v>
      </c>
      <c r="B30" s="505"/>
      <c r="C30" s="505"/>
      <c r="D30" s="505"/>
      <c r="E30" s="506"/>
      <c r="F30" s="507"/>
      <c r="G30" s="508"/>
      <c r="H30" s="508"/>
      <c r="I30" s="508"/>
      <c r="J30" s="508"/>
      <c r="K30" s="508"/>
      <c r="L30" s="509"/>
      <c r="M30" s="38">
        <f>LEN(F30)</f>
        <v>0</v>
      </c>
    </row>
    <row r="31" spans="1:12" ht="20.25" customHeight="1">
      <c r="A31" s="513" t="s">
        <v>220</v>
      </c>
      <c r="B31" s="514"/>
      <c r="C31" s="514"/>
      <c r="D31" s="514"/>
      <c r="E31" s="515"/>
      <c r="F31" s="522" t="s">
        <v>214</v>
      </c>
      <c r="G31" s="524" t="s">
        <v>215</v>
      </c>
      <c r="H31" s="525"/>
      <c r="I31" s="526"/>
      <c r="J31" s="557" t="s">
        <v>216</v>
      </c>
      <c r="K31" s="558"/>
      <c r="L31" s="559"/>
    </row>
    <row r="32" spans="1:12" ht="35.25" customHeight="1" thickBot="1">
      <c r="A32" s="516"/>
      <c r="B32" s="517"/>
      <c r="C32" s="517"/>
      <c r="D32" s="517"/>
      <c r="E32" s="518"/>
      <c r="F32" s="523"/>
      <c r="G32" s="155" t="s">
        <v>217</v>
      </c>
      <c r="H32" s="156" t="s">
        <v>218</v>
      </c>
      <c r="I32" s="157" t="s">
        <v>219</v>
      </c>
      <c r="J32" s="158" t="s">
        <v>217</v>
      </c>
      <c r="K32" s="159" t="s">
        <v>218</v>
      </c>
      <c r="L32" s="160" t="s">
        <v>219</v>
      </c>
    </row>
    <row r="33" spans="1:12" ht="15.75" thickBot="1">
      <c r="A33" s="161" t="s">
        <v>221</v>
      </c>
      <c r="B33" s="519" t="s">
        <v>222</v>
      </c>
      <c r="C33" s="520"/>
      <c r="D33" s="520"/>
      <c r="E33" s="520"/>
      <c r="F33" s="520"/>
      <c r="G33" s="520"/>
      <c r="H33" s="520"/>
      <c r="I33" s="520"/>
      <c r="J33" s="520"/>
      <c r="K33" s="520"/>
      <c r="L33" s="521"/>
    </row>
    <row r="34" spans="1:12" ht="42" customHeight="1" thickBot="1">
      <c r="A34" s="154" t="s">
        <v>223</v>
      </c>
      <c r="B34" s="499"/>
      <c r="C34" s="502"/>
      <c r="D34" s="502"/>
      <c r="E34" s="503"/>
      <c r="F34" s="14"/>
      <c r="G34" s="168"/>
      <c r="H34" s="169"/>
      <c r="I34" s="170">
        <f>SUM(G34+H34)</f>
        <v>0</v>
      </c>
      <c r="J34" s="168"/>
      <c r="K34" s="169"/>
      <c r="L34" s="171">
        <f>SUM(J34+K34)</f>
        <v>0</v>
      </c>
    </row>
    <row r="35" spans="1:13" ht="15.75" customHeight="1">
      <c r="A35" s="504" t="s">
        <v>398</v>
      </c>
      <c r="B35" s="505"/>
      <c r="C35" s="505"/>
      <c r="D35" s="505"/>
      <c r="E35" s="506"/>
      <c r="F35" s="507"/>
      <c r="G35" s="508"/>
      <c r="H35" s="508"/>
      <c r="I35" s="508"/>
      <c r="J35" s="508"/>
      <c r="K35" s="508"/>
      <c r="L35" s="509"/>
      <c r="M35" s="38">
        <f>LEN(F35)</f>
        <v>0</v>
      </c>
    </row>
    <row r="36" spans="1:13" ht="15.75" customHeight="1" thickBot="1">
      <c r="A36" s="504" t="s">
        <v>224</v>
      </c>
      <c r="B36" s="505"/>
      <c r="C36" s="505"/>
      <c r="D36" s="505"/>
      <c r="E36" s="506"/>
      <c r="F36" s="507"/>
      <c r="G36" s="508"/>
      <c r="H36" s="508"/>
      <c r="I36" s="508"/>
      <c r="J36" s="508"/>
      <c r="K36" s="508"/>
      <c r="L36" s="509"/>
      <c r="M36" s="38">
        <f>LEN(F36)</f>
        <v>0</v>
      </c>
    </row>
    <row r="37" spans="1:12" ht="48" customHeight="1" thickBot="1">
      <c r="A37" s="154" t="s">
        <v>225</v>
      </c>
      <c r="B37" s="499"/>
      <c r="C37" s="502"/>
      <c r="D37" s="502"/>
      <c r="E37" s="503"/>
      <c r="F37" s="14"/>
      <c r="G37" s="168"/>
      <c r="H37" s="169"/>
      <c r="I37" s="171">
        <f>SUM(G37+H37)</f>
        <v>0</v>
      </c>
      <c r="J37" s="168"/>
      <c r="K37" s="169"/>
      <c r="L37" s="171">
        <f>SUM(J37+K37)</f>
        <v>0</v>
      </c>
    </row>
    <row r="38" spans="1:13" ht="15.75" customHeight="1">
      <c r="A38" s="504" t="s">
        <v>398</v>
      </c>
      <c r="B38" s="505"/>
      <c r="C38" s="505"/>
      <c r="D38" s="505"/>
      <c r="E38" s="506"/>
      <c r="F38" s="507"/>
      <c r="G38" s="508"/>
      <c r="H38" s="508"/>
      <c r="I38" s="508"/>
      <c r="J38" s="508"/>
      <c r="K38" s="508"/>
      <c r="L38" s="509"/>
      <c r="M38" s="38">
        <f>LEN(F38)</f>
        <v>0</v>
      </c>
    </row>
    <row r="39" spans="1:13" ht="17.25" customHeight="1" thickBot="1">
      <c r="A39" s="504" t="s">
        <v>224</v>
      </c>
      <c r="B39" s="505"/>
      <c r="C39" s="505"/>
      <c r="D39" s="505"/>
      <c r="E39" s="506"/>
      <c r="F39" s="507"/>
      <c r="G39" s="508"/>
      <c r="H39" s="508"/>
      <c r="I39" s="508"/>
      <c r="J39" s="508"/>
      <c r="K39" s="508"/>
      <c r="L39" s="509"/>
      <c r="M39" s="38">
        <f>LEN(F39)</f>
        <v>0</v>
      </c>
    </row>
    <row r="40" spans="1:12" ht="44.25" customHeight="1" thickBot="1">
      <c r="A40" s="154" t="s">
        <v>226</v>
      </c>
      <c r="B40" s="499"/>
      <c r="C40" s="502"/>
      <c r="D40" s="502"/>
      <c r="E40" s="503"/>
      <c r="F40" s="14"/>
      <c r="G40" s="168"/>
      <c r="H40" s="169"/>
      <c r="I40" s="171">
        <f>SUM(G40+H40)</f>
        <v>0</v>
      </c>
      <c r="J40" s="168"/>
      <c r="K40" s="169"/>
      <c r="L40" s="171">
        <f>SUM(J40+K40)</f>
        <v>0</v>
      </c>
    </row>
    <row r="41" spans="1:13" ht="17.25" customHeight="1">
      <c r="A41" s="504" t="s">
        <v>398</v>
      </c>
      <c r="B41" s="505"/>
      <c r="C41" s="505"/>
      <c r="D41" s="505"/>
      <c r="E41" s="506"/>
      <c r="F41" s="507"/>
      <c r="G41" s="508"/>
      <c r="H41" s="508"/>
      <c r="I41" s="508"/>
      <c r="J41" s="508"/>
      <c r="K41" s="508"/>
      <c r="L41" s="509"/>
      <c r="M41" s="38">
        <f>LEN(F41)</f>
        <v>0</v>
      </c>
    </row>
    <row r="42" spans="1:13" ht="15" customHeight="1" thickBot="1">
      <c r="A42" s="504" t="s">
        <v>224</v>
      </c>
      <c r="B42" s="505"/>
      <c r="C42" s="505"/>
      <c r="D42" s="505"/>
      <c r="E42" s="506"/>
      <c r="F42" s="507"/>
      <c r="G42" s="508"/>
      <c r="H42" s="508"/>
      <c r="I42" s="508"/>
      <c r="J42" s="508"/>
      <c r="K42" s="508"/>
      <c r="L42" s="509"/>
      <c r="M42" s="38">
        <f>LEN(F42)</f>
        <v>0</v>
      </c>
    </row>
    <row r="43" spans="1:12" ht="44.25" customHeight="1" thickBot="1">
      <c r="A43" s="154" t="s">
        <v>227</v>
      </c>
      <c r="B43" s="499"/>
      <c r="C43" s="502"/>
      <c r="D43" s="502"/>
      <c r="E43" s="503"/>
      <c r="F43" s="14"/>
      <c r="G43" s="168"/>
      <c r="H43" s="169"/>
      <c r="I43" s="171">
        <f>SUM(G43+H43)</f>
        <v>0</v>
      </c>
      <c r="J43" s="168"/>
      <c r="K43" s="169"/>
      <c r="L43" s="171">
        <f>SUM(J43+K43)</f>
        <v>0</v>
      </c>
    </row>
    <row r="44" spans="1:13" ht="12.75">
      <c r="A44" s="504" t="s">
        <v>398</v>
      </c>
      <c r="B44" s="505"/>
      <c r="C44" s="505"/>
      <c r="D44" s="505"/>
      <c r="E44" s="506"/>
      <c r="F44" s="507"/>
      <c r="G44" s="508"/>
      <c r="H44" s="508"/>
      <c r="I44" s="508"/>
      <c r="J44" s="508"/>
      <c r="K44" s="508"/>
      <c r="L44" s="509"/>
      <c r="M44" s="38">
        <f>LEN(F44)</f>
        <v>0</v>
      </c>
    </row>
    <row r="45" spans="1:13" ht="13.5" thickBot="1">
      <c r="A45" s="504" t="s">
        <v>224</v>
      </c>
      <c r="B45" s="505"/>
      <c r="C45" s="505"/>
      <c r="D45" s="505"/>
      <c r="E45" s="506"/>
      <c r="F45" s="507"/>
      <c r="G45" s="508"/>
      <c r="H45" s="508"/>
      <c r="I45" s="508"/>
      <c r="J45" s="508"/>
      <c r="K45" s="508"/>
      <c r="L45" s="509"/>
      <c r="M45" s="38">
        <f>LEN(F45)</f>
        <v>0</v>
      </c>
    </row>
    <row r="46" spans="1:12" ht="48.75" customHeight="1" thickBot="1">
      <c r="A46" s="154" t="s">
        <v>228</v>
      </c>
      <c r="B46" s="499"/>
      <c r="C46" s="502"/>
      <c r="D46" s="502"/>
      <c r="E46" s="503"/>
      <c r="F46" s="14"/>
      <c r="G46" s="168"/>
      <c r="H46" s="169"/>
      <c r="I46" s="171">
        <f>SUM(G46+H46)</f>
        <v>0</v>
      </c>
      <c r="J46" s="168"/>
      <c r="K46" s="169"/>
      <c r="L46" s="171">
        <f>SUM(J46+K46)</f>
        <v>0</v>
      </c>
    </row>
    <row r="47" spans="1:13" ht="16.5" customHeight="1">
      <c r="A47" s="504" t="s">
        <v>398</v>
      </c>
      <c r="B47" s="505"/>
      <c r="C47" s="505"/>
      <c r="D47" s="505"/>
      <c r="E47" s="506"/>
      <c r="F47" s="507"/>
      <c r="G47" s="508"/>
      <c r="H47" s="508"/>
      <c r="I47" s="508"/>
      <c r="J47" s="508"/>
      <c r="K47" s="508"/>
      <c r="L47" s="509"/>
      <c r="M47" s="38">
        <f>LEN(F47)</f>
        <v>0</v>
      </c>
    </row>
    <row r="48" spans="1:13" ht="13.5" customHeight="1" thickBot="1">
      <c r="A48" s="504" t="s">
        <v>224</v>
      </c>
      <c r="B48" s="505"/>
      <c r="C48" s="505"/>
      <c r="D48" s="505"/>
      <c r="E48" s="506"/>
      <c r="F48" s="507"/>
      <c r="G48" s="508"/>
      <c r="H48" s="508"/>
      <c r="I48" s="508"/>
      <c r="J48" s="508"/>
      <c r="K48" s="508"/>
      <c r="L48" s="509"/>
      <c r="M48" s="38">
        <f>LEN(F48)</f>
        <v>0</v>
      </c>
    </row>
    <row r="49" spans="1:12" ht="47.25" customHeight="1" thickBot="1">
      <c r="A49" s="154" t="s">
        <v>229</v>
      </c>
      <c r="B49" s="499"/>
      <c r="C49" s="502"/>
      <c r="D49" s="502"/>
      <c r="E49" s="503"/>
      <c r="F49" s="14"/>
      <c r="G49" s="168"/>
      <c r="H49" s="169"/>
      <c r="I49" s="171">
        <f>SUM(G49+H49)</f>
        <v>0</v>
      </c>
      <c r="J49" s="168"/>
      <c r="K49" s="169"/>
      <c r="L49" s="171">
        <f>SUM(J49+K49)</f>
        <v>0</v>
      </c>
    </row>
    <row r="50" spans="1:13" ht="14.25" customHeight="1">
      <c r="A50" s="504" t="s">
        <v>398</v>
      </c>
      <c r="B50" s="505"/>
      <c r="C50" s="505"/>
      <c r="D50" s="505"/>
      <c r="E50" s="506"/>
      <c r="F50" s="507"/>
      <c r="G50" s="508"/>
      <c r="H50" s="508"/>
      <c r="I50" s="508"/>
      <c r="J50" s="508"/>
      <c r="K50" s="508"/>
      <c r="L50" s="509"/>
      <c r="M50" s="38">
        <f>LEN(F50)</f>
        <v>0</v>
      </c>
    </row>
    <row r="51" spans="1:13" ht="12.75" customHeight="1">
      <c r="A51" s="504" t="s">
        <v>224</v>
      </c>
      <c r="B51" s="505"/>
      <c r="C51" s="505"/>
      <c r="D51" s="505"/>
      <c r="E51" s="506"/>
      <c r="F51" s="507"/>
      <c r="G51" s="508"/>
      <c r="H51" s="508"/>
      <c r="I51" s="508"/>
      <c r="J51" s="508"/>
      <c r="K51" s="508"/>
      <c r="L51" s="509"/>
      <c r="M51" s="38">
        <f>LEN(F51)</f>
        <v>0</v>
      </c>
    </row>
    <row r="52" spans="1:12" ht="15.75" thickBot="1">
      <c r="A52" s="162" t="s">
        <v>221</v>
      </c>
      <c r="B52" s="552" t="s">
        <v>230</v>
      </c>
      <c r="C52" s="553"/>
      <c r="D52" s="553"/>
      <c r="E52" s="553"/>
      <c r="F52" s="553"/>
      <c r="G52" s="553"/>
      <c r="H52" s="553"/>
      <c r="I52" s="553"/>
      <c r="J52" s="553"/>
      <c r="K52" s="553"/>
      <c r="L52" s="554"/>
    </row>
    <row r="53" spans="1:12" ht="40.5" customHeight="1" thickBot="1">
      <c r="A53" s="154" t="s">
        <v>223</v>
      </c>
      <c r="B53" s="499"/>
      <c r="C53" s="502"/>
      <c r="D53" s="502"/>
      <c r="E53" s="503"/>
      <c r="F53" s="14"/>
      <c r="G53" s="547"/>
      <c r="H53" s="548"/>
      <c r="I53" s="549"/>
      <c r="J53" s="168"/>
      <c r="K53" s="169"/>
      <c r="L53" s="171">
        <f>SUM(J53+K53)</f>
        <v>0</v>
      </c>
    </row>
    <row r="54" spans="1:13" ht="12" customHeight="1">
      <c r="A54" s="504" t="s">
        <v>398</v>
      </c>
      <c r="B54" s="505"/>
      <c r="C54" s="505"/>
      <c r="D54" s="505"/>
      <c r="E54" s="506"/>
      <c r="F54" s="507"/>
      <c r="G54" s="508"/>
      <c r="H54" s="508"/>
      <c r="I54" s="508"/>
      <c r="J54" s="508"/>
      <c r="K54" s="508"/>
      <c r="L54" s="509"/>
      <c r="M54" s="38">
        <f>LEN(F54)</f>
        <v>0</v>
      </c>
    </row>
    <row r="55" spans="1:13" ht="14.25" customHeight="1" thickBot="1">
      <c r="A55" s="504" t="s">
        <v>224</v>
      </c>
      <c r="B55" s="505"/>
      <c r="C55" s="505"/>
      <c r="D55" s="505"/>
      <c r="E55" s="506"/>
      <c r="F55" s="507"/>
      <c r="G55" s="508"/>
      <c r="H55" s="508"/>
      <c r="I55" s="508"/>
      <c r="J55" s="508"/>
      <c r="K55" s="508"/>
      <c r="L55" s="509"/>
      <c r="M55" s="38">
        <f>LEN(F55)</f>
        <v>0</v>
      </c>
    </row>
    <row r="56" spans="1:12" ht="36.75" customHeight="1" thickBot="1">
      <c r="A56" s="154" t="s">
        <v>225</v>
      </c>
      <c r="B56" s="499"/>
      <c r="C56" s="502"/>
      <c r="D56" s="502"/>
      <c r="E56" s="503"/>
      <c r="F56" s="14"/>
      <c r="G56" s="547"/>
      <c r="H56" s="548"/>
      <c r="I56" s="549"/>
      <c r="J56" s="168"/>
      <c r="K56" s="169"/>
      <c r="L56" s="171">
        <f>SUM(J56+K56)</f>
        <v>0</v>
      </c>
    </row>
    <row r="57" spans="1:13" ht="12.75">
      <c r="A57" s="504" t="s">
        <v>398</v>
      </c>
      <c r="B57" s="505"/>
      <c r="C57" s="505"/>
      <c r="D57" s="505"/>
      <c r="E57" s="506"/>
      <c r="F57" s="507"/>
      <c r="G57" s="508"/>
      <c r="H57" s="508"/>
      <c r="I57" s="508"/>
      <c r="J57" s="508"/>
      <c r="K57" s="508"/>
      <c r="L57" s="509"/>
      <c r="M57" s="38">
        <f>LEN(F57)</f>
        <v>0</v>
      </c>
    </row>
    <row r="58" spans="1:13" ht="13.5" thickBot="1">
      <c r="A58" s="504" t="s">
        <v>224</v>
      </c>
      <c r="B58" s="505"/>
      <c r="C58" s="505"/>
      <c r="D58" s="505"/>
      <c r="E58" s="506"/>
      <c r="F58" s="507"/>
      <c r="G58" s="508"/>
      <c r="H58" s="508"/>
      <c r="I58" s="508"/>
      <c r="J58" s="508"/>
      <c r="K58" s="508"/>
      <c r="L58" s="509"/>
      <c r="M58" s="38">
        <f>LEN(F58)</f>
        <v>0</v>
      </c>
    </row>
    <row r="59" spans="1:12" ht="39" customHeight="1" thickBot="1">
      <c r="A59" s="154" t="s">
        <v>226</v>
      </c>
      <c r="B59" s="499"/>
      <c r="C59" s="502"/>
      <c r="D59" s="502"/>
      <c r="E59" s="503"/>
      <c r="F59" s="14"/>
      <c r="G59" s="547"/>
      <c r="H59" s="548"/>
      <c r="I59" s="549"/>
      <c r="J59" s="168"/>
      <c r="K59" s="169"/>
      <c r="L59" s="171">
        <f>SUM(J59+K59)</f>
        <v>0</v>
      </c>
    </row>
    <row r="60" spans="1:13" ht="12" customHeight="1">
      <c r="A60" s="504" t="s">
        <v>398</v>
      </c>
      <c r="B60" s="505"/>
      <c r="C60" s="505"/>
      <c r="D60" s="505"/>
      <c r="E60" s="506"/>
      <c r="F60" s="507"/>
      <c r="G60" s="508"/>
      <c r="H60" s="508"/>
      <c r="I60" s="508"/>
      <c r="J60" s="508"/>
      <c r="K60" s="508"/>
      <c r="L60" s="509"/>
      <c r="M60" s="38">
        <f>LEN(F60)</f>
        <v>0</v>
      </c>
    </row>
    <row r="61" spans="1:13" ht="12.75" customHeight="1" thickBot="1">
      <c r="A61" s="504" t="s">
        <v>224</v>
      </c>
      <c r="B61" s="505"/>
      <c r="C61" s="505"/>
      <c r="D61" s="505"/>
      <c r="E61" s="506"/>
      <c r="F61" s="507"/>
      <c r="G61" s="508"/>
      <c r="H61" s="508"/>
      <c r="I61" s="508"/>
      <c r="J61" s="508"/>
      <c r="K61" s="508"/>
      <c r="L61" s="509"/>
      <c r="M61" s="38">
        <f>LEN(F61)</f>
        <v>0</v>
      </c>
    </row>
    <row r="62" spans="1:12" ht="36.75" customHeight="1" thickBot="1">
      <c r="A62" s="154" t="s">
        <v>227</v>
      </c>
      <c r="B62" s="499"/>
      <c r="C62" s="502"/>
      <c r="D62" s="502"/>
      <c r="E62" s="503"/>
      <c r="F62" s="14"/>
      <c r="G62" s="547"/>
      <c r="H62" s="548"/>
      <c r="I62" s="549"/>
      <c r="J62" s="168"/>
      <c r="K62" s="169"/>
      <c r="L62" s="171">
        <f>SUM(J62+K62)</f>
        <v>0</v>
      </c>
    </row>
    <row r="63" spans="1:13" ht="13.5" customHeight="1">
      <c r="A63" s="504" t="s">
        <v>398</v>
      </c>
      <c r="B63" s="505"/>
      <c r="C63" s="505"/>
      <c r="D63" s="505"/>
      <c r="E63" s="506"/>
      <c r="F63" s="507"/>
      <c r="G63" s="508"/>
      <c r="H63" s="508"/>
      <c r="I63" s="508"/>
      <c r="J63" s="508"/>
      <c r="K63" s="508"/>
      <c r="L63" s="509"/>
      <c r="M63" s="38">
        <f>LEN(F63)</f>
        <v>0</v>
      </c>
    </row>
    <row r="64" spans="1:13" ht="15" customHeight="1" thickBot="1">
      <c r="A64" s="504" t="s">
        <v>224</v>
      </c>
      <c r="B64" s="505"/>
      <c r="C64" s="505"/>
      <c r="D64" s="505"/>
      <c r="E64" s="506"/>
      <c r="F64" s="507"/>
      <c r="G64" s="508"/>
      <c r="H64" s="508"/>
      <c r="I64" s="508"/>
      <c r="J64" s="508"/>
      <c r="K64" s="508"/>
      <c r="L64" s="509"/>
      <c r="M64" s="38">
        <f>LEN(F64)</f>
        <v>0</v>
      </c>
    </row>
    <row r="65" spans="1:12" ht="44.25" customHeight="1" thickBot="1">
      <c r="A65" s="154" t="s">
        <v>228</v>
      </c>
      <c r="B65" s="499"/>
      <c r="C65" s="502"/>
      <c r="D65" s="502"/>
      <c r="E65" s="503"/>
      <c r="F65" s="14"/>
      <c r="G65" s="547"/>
      <c r="H65" s="548"/>
      <c r="I65" s="549"/>
      <c r="J65" s="168"/>
      <c r="K65" s="169"/>
      <c r="L65" s="171">
        <f>SUM(J65+K65)</f>
        <v>0</v>
      </c>
    </row>
    <row r="66" spans="1:13" ht="14.25" customHeight="1">
      <c r="A66" s="504" t="s">
        <v>398</v>
      </c>
      <c r="B66" s="505"/>
      <c r="C66" s="505"/>
      <c r="D66" s="505"/>
      <c r="E66" s="506"/>
      <c r="F66" s="507"/>
      <c r="G66" s="508"/>
      <c r="H66" s="508"/>
      <c r="I66" s="508"/>
      <c r="J66" s="508"/>
      <c r="K66" s="508"/>
      <c r="L66" s="509"/>
      <c r="M66" s="38">
        <f>LEN(F66)</f>
        <v>0</v>
      </c>
    </row>
    <row r="67" spans="1:13" ht="15.75" customHeight="1" thickBot="1">
      <c r="A67" s="504" t="s">
        <v>224</v>
      </c>
      <c r="B67" s="505"/>
      <c r="C67" s="505"/>
      <c r="D67" s="505"/>
      <c r="E67" s="506"/>
      <c r="F67" s="507"/>
      <c r="G67" s="508"/>
      <c r="H67" s="508"/>
      <c r="I67" s="508"/>
      <c r="J67" s="508"/>
      <c r="K67" s="508"/>
      <c r="L67" s="509"/>
      <c r="M67" s="38">
        <f>LEN(F67)</f>
        <v>0</v>
      </c>
    </row>
    <row r="68" spans="1:12" ht="42.75" customHeight="1" thickBot="1">
      <c r="A68" s="154" t="s">
        <v>229</v>
      </c>
      <c r="B68" s="499"/>
      <c r="C68" s="502"/>
      <c r="D68" s="502"/>
      <c r="E68" s="503"/>
      <c r="F68" s="14"/>
      <c r="G68" s="547"/>
      <c r="H68" s="548"/>
      <c r="I68" s="549"/>
      <c r="J68" s="168"/>
      <c r="K68" s="169"/>
      <c r="L68" s="171">
        <f>SUM(J68+K68)</f>
        <v>0</v>
      </c>
    </row>
    <row r="69" spans="1:13" ht="17.25" customHeight="1">
      <c r="A69" s="504" t="s">
        <v>398</v>
      </c>
      <c r="B69" s="505"/>
      <c r="C69" s="505"/>
      <c r="D69" s="505"/>
      <c r="E69" s="506"/>
      <c r="F69" s="507"/>
      <c r="G69" s="508"/>
      <c r="H69" s="508"/>
      <c r="I69" s="508"/>
      <c r="J69" s="508"/>
      <c r="K69" s="508"/>
      <c r="L69" s="509"/>
      <c r="M69" s="38">
        <f>LEN(F69)</f>
        <v>0</v>
      </c>
    </row>
    <row r="70" spans="1:13" ht="17.25" customHeight="1" thickBot="1">
      <c r="A70" s="504" t="s">
        <v>224</v>
      </c>
      <c r="B70" s="505"/>
      <c r="C70" s="505"/>
      <c r="D70" s="505"/>
      <c r="E70" s="506"/>
      <c r="F70" s="507"/>
      <c r="G70" s="508"/>
      <c r="H70" s="508"/>
      <c r="I70" s="508"/>
      <c r="J70" s="508"/>
      <c r="K70" s="508"/>
      <c r="L70" s="509"/>
      <c r="M70" s="38">
        <f>LEN(F70)</f>
        <v>0</v>
      </c>
    </row>
    <row r="71" spans="1:12" ht="41.25" customHeight="1" thickBot="1">
      <c r="A71" s="154" t="s">
        <v>232</v>
      </c>
      <c r="B71" s="499"/>
      <c r="C71" s="502"/>
      <c r="D71" s="502"/>
      <c r="E71" s="503"/>
      <c r="F71" s="14"/>
      <c r="G71" s="547"/>
      <c r="H71" s="548"/>
      <c r="I71" s="549"/>
      <c r="J71" s="168"/>
      <c r="K71" s="169"/>
      <c r="L71" s="171">
        <f>SUM(J71+K71)</f>
        <v>0</v>
      </c>
    </row>
    <row r="72" spans="1:13" ht="18" customHeight="1">
      <c r="A72" s="504" t="s">
        <v>398</v>
      </c>
      <c r="B72" s="505"/>
      <c r="C72" s="505"/>
      <c r="D72" s="505"/>
      <c r="E72" s="506"/>
      <c r="F72" s="507"/>
      <c r="G72" s="508"/>
      <c r="H72" s="508"/>
      <c r="I72" s="508"/>
      <c r="J72" s="508"/>
      <c r="K72" s="508"/>
      <c r="L72" s="509"/>
      <c r="M72" s="38">
        <f>LEN(F72)</f>
        <v>0</v>
      </c>
    </row>
    <row r="73" spans="1:13" ht="15.75" customHeight="1" thickBot="1">
      <c r="A73" s="504" t="s">
        <v>224</v>
      </c>
      <c r="B73" s="505"/>
      <c r="C73" s="505"/>
      <c r="D73" s="505"/>
      <c r="E73" s="506"/>
      <c r="F73" s="507"/>
      <c r="G73" s="508"/>
      <c r="H73" s="508"/>
      <c r="I73" s="508"/>
      <c r="J73" s="508"/>
      <c r="K73" s="508"/>
      <c r="L73" s="509"/>
      <c r="M73" s="38">
        <f>LEN(F73)</f>
        <v>0</v>
      </c>
    </row>
    <row r="74" spans="1:12" ht="40.5" customHeight="1" thickBot="1">
      <c r="A74" s="154" t="s">
        <v>233</v>
      </c>
      <c r="B74" s="499"/>
      <c r="C74" s="502"/>
      <c r="D74" s="502"/>
      <c r="E74" s="503"/>
      <c r="F74" s="14"/>
      <c r="G74" s="547"/>
      <c r="H74" s="548"/>
      <c r="I74" s="549"/>
      <c r="J74" s="168"/>
      <c r="K74" s="169"/>
      <c r="L74" s="171">
        <f>SUM(J74+K74)</f>
        <v>0</v>
      </c>
    </row>
    <row r="75" spans="1:13" ht="15" customHeight="1">
      <c r="A75" s="504" t="s">
        <v>398</v>
      </c>
      <c r="B75" s="505"/>
      <c r="C75" s="505"/>
      <c r="D75" s="505"/>
      <c r="E75" s="506"/>
      <c r="F75" s="507"/>
      <c r="G75" s="508"/>
      <c r="H75" s="508"/>
      <c r="I75" s="508"/>
      <c r="J75" s="508"/>
      <c r="K75" s="508"/>
      <c r="L75" s="509"/>
      <c r="M75" s="38">
        <f>LEN(F75)</f>
        <v>0</v>
      </c>
    </row>
    <row r="76" spans="1:13" ht="13.5" customHeight="1" thickBot="1">
      <c r="A76" s="504" t="s">
        <v>224</v>
      </c>
      <c r="B76" s="505"/>
      <c r="C76" s="505"/>
      <c r="D76" s="505"/>
      <c r="E76" s="506"/>
      <c r="F76" s="507"/>
      <c r="G76" s="508"/>
      <c r="H76" s="508"/>
      <c r="I76" s="508"/>
      <c r="J76" s="508"/>
      <c r="K76" s="508"/>
      <c r="L76" s="509"/>
      <c r="M76" s="38">
        <f>LEN(F76)</f>
        <v>0</v>
      </c>
    </row>
    <row r="77" spans="1:12" ht="36" customHeight="1" thickBot="1">
      <c r="A77" s="154" t="s">
        <v>234</v>
      </c>
      <c r="B77" s="499"/>
      <c r="C77" s="502"/>
      <c r="D77" s="502"/>
      <c r="E77" s="503"/>
      <c r="F77" s="14"/>
      <c r="G77" s="547"/>
      <c r="H77" s="548"/>
      <c r="I77" s="549"/>
      <c r="J77" s="168"/>
      <c r="K77" s="169"/>
      <c r="L77" s="171">
        <f>SUM(J77+K77)</f>
        <v>0</v>
      </c>
    </row>
    <row r="78" spans="1:13" ht="18" customHeight="1">
      <c r="A78" s="504" t="s">
        <v>398</v>
      </c>
      <c r="B78" s="505"/>
      <c r="C78" s="505"/>
      <c r="D78" s="505"/>
      <c r="E78" s="506"/>
      <c r="F78" s="507"/>
      <c r="G78" s="508"/>
      <c r="H78" s="508"/>
      <c r="I78" s="508"/>
      <c r="J78" s="508"/>
      <c r="K78" s="508"/>
      <c r="L78" s="509"/>
      <c r="M78" s="38">
        <f>LEN(F78)</f>
        <v>0</v>
      </c>
    </row>
    <row r="79" spans="1:13" ht="19.5" customHeight="1" thickBot="1">
      <c r="A79" s="573" t="s">
        <v>224</v>
      </c>
      <c r="B79" s="574"/>
      <c r="C79" s="574"/>
      <c r="D79" s="574"/>
      <c r="E79" s="575"/>
      <c r="F79" s="507"/>
      <c r="G79" s="508"/>
      <c r="H79" s="508"/>
      <c r="I79" s="508"/>
      <c r="J79" s="508"/>
      <c r="K79" s="508"/>
      <c r="L79" s="509"/>
      <c r="M79" s="38">
        <f>LEN(F79)</f>
        <v>0</v>
      </c>
    </row>
    <row r="80" spans="1:12" ht="30" customHeight="1" thickBot="1">
      <c r="A80" s="576" t="s">
        <v>235</v>
      </c>
      <c r="B80" s="577"/>
      <c r="C80" s="577"/>
      <c r="D80" s="577"/>
      <c r="E80" s="577"/>
      <c r="F80" s="577"/>
      <c r="G80" s="577"/>
      <c r="H80" s="577"/>
      <c r="I80" s="577"/>
      <c r="J80" s="577"/>
      <c r="K80" s="577"/>
      <c r="L80" s="578"/>
    </row>
    <row r="81" spans="1:13" ht="35.25" customHeight="1" thickBot="1">
      <c r="A81" s="570"/>
      <c r="B81" s="571"/>
      <c r="C81" s="571"/>
      <c r="D81" s="571"/>
      <c r="E81" s="571"/>
      <c r="F81" s="571"/>
      <c r="G81" s="571"/>
      <c r="H81" s="571"/>
      <c r="I81" s="571"/>
      <c r="J81" s="571"/>
      <c r="K81" s="571"/>
      <c r="L81" s="572"/>
      <c r="M81" s="165">
        <f>LEN(A81)</f>
        <v>0</v>
      </c>
    </row>
    <row r="82" spans="1:37" s="18" customFormat="1" ht="12.75">
      <c r="A82" s="118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65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</row>
    <row r="83" spans="1:37" s="18" customFormat="1" ht="12.75">
      <c r="A83" s="118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65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</row>
    <row r="84" spans="1:37" s="18" customFormat="1" ht="12.75">
      <c r="A84" s="118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65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</row>
    <row r="85" spans="1:37" s="18" customFormat="1" ht="12.75">
      <c r="A85" s="118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65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</row>
    <row r="86" spans="1:37" s="18" customFormat="1" ht="12.75">
      <c r="A86" s="118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65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</row>
    <row r="87" spans="1:37" s="18" customFormat="1" ht="12.75">
      <c r="A87" s="118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65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</row>
    <row r="88" spans="1:37" s="18" customFormat="1" ht="12.75">
      <c r="A88" s="118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65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</row>
    <row r="89" spans="1:37" s="18" customFormat="1" ht="12.75">
      <c r="A89" s="118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65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</row>
    <row r="90" spans="1:37" s="18" customFormat="1" ht="12.75">
      <c r="A90" s="118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65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</row>
    <row r="91" spans="1:37" s="18" customFormat="1" ht="12.75">
      <c r="A91" s="118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65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</row>
    <row r="92" spans="1:37" s="18" customFormat="1" ht="12.75">
      <c r="A92" s="117"/>
      <c r="M92" s="165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</row>
    <row r="93" spans="1:37" s="18" customFormat="1" ht="12.75">
      <c r="A93" s="117"/>
      <c r="M93" s="165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</row>
    <row r="94" spans="1:37" s="18" customFormat="1" ht="12.75">
      <c r="A94" s="117"/>
      <c r="M94" s="165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</row>
    <row r="95" spans="1:37" s="18" customFormat="1" ht="12.75">
      <c r="A95" s="117"/>
      <c r="M95" s="165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</row>
    <row r="96" spans="1:37" s="18" customFormat="1" ht="12.75">
      <c r="A96" s="117"/>
      <c r="M96" s="165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</row>
    <row r="97" spans="1:37" s="18" customFormat="1" ht="12.75">
      <c r="A97" s="117"/>
      <c r="M97" s="165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</row>
    <row r="98" spans="1:37" s="18" customFormat="1" ht="12.75">
      <c r="A98" s="117"/>
      <c r="M98" s="165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</row>
    <row r="99" spans="1:37" s="18" customFormat="1" ht="12.75">
      <c r="A99" s="20"/>
      <c r="B99" s="20"/>
      <c r="C99" s="20"/>
      <c r="M99" s="165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</row>
    <row r="100" spans="1:37" s="18" customFormat="1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165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</row>
    <row r="101" spans="1:37" s="18" customFormat="1" ht="12.75">
      <c r="A101" s="40" t="s">
        <v>461</v>
      </c>
      <c r="B101" s="20"/>
      <c r="C101" s="20"/>
      <c r="D101" s="20"/>
      <c r="E101" s="20"/>
      <c r="F101" s="43" t="s">
        <v>462</v>
      </c>
      <c r="G101" s="20"/>
      <c r="H101" s="20"/>
      <c r="I101" s="20"/>
      <c r="J101" s="20"/>
      <c r="K101" s="20"/>
      <c r="L101" s="20"/>
      <c r="M101" s="165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</row>
    <row r="102" spans="1:37" s="18" customFormat="1" ht="156">
      <c r="A102" s="42" t="s">
        <v>419</v>
      </c>
      <c r="B102" s="20"/>
      <c r="C102" s="20"/>
      <c r="D102" s="20"/>
      <c r="E102" s="20"/>
      <c r="F102" s="42" t="s">
        <v>428</v>
      </c>
      <c r="G102" s="20"/>
      <c r="H102" s="20"/>
      <c r="I102" s="20"/>
      <c r="J102" s="20"/>
      <c r="K102" s="20"/>
      <c r="L102" s="20"/>
      <c r="M102" s="165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</row>
    <row r="103" spans="1:37" s="18" customFormat="1" ht="108">
      <c r="A103" s="42" t="s">
        <v>420</v>
      </c>
      <c r="B103" s="20"/>
      <c r="C103" s="20"/>
      <c r="D103" s="20"/>
      <c r="E103" s="20"/>
      <c r="F103" s="42" t="s">
        <v>429</v>
      </c>
      <c r="G103" s="20"/>
      <c r="H103" s="20"/>
      <c r="I103" s="20"/>
      <c r="J103" s="20"/>
      <c r="K103" s="20"/>
      <c r="L103" s="20"/>
      <c r="M103" s="165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</row>
    <row r="104" spans="1:37" s="18" customFormat="1" ht="168">
      <c r="A104" s="42" t="s">
        <v>421</v>
      </c>
      <c r="B104" s="20"/>
      <c r="C104" s="20"/>
      <c r="D104" s="20"/>
      <c r="E104" s="20"/>
      <c r="F104" s="42" t="s">
        <v>430</v>
      </c>
      <c r="G104" s="20"/>
      <c r="H104" s="20"/>
      <c r="I104" s="20"/>
      <c r="J104" s="20"/>
      <c r="K104" s="20"/>
      <c r="L104" s="20"/>
      <c r="M104" s="165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</row>
    <row r="105" spans="1:37" s="18" customFormat="1" ht="192">
      <c r="A105" s="42" t="s">
        <v>422</v>
      </c>
      <c r="B105" s="20"/>
      <c r="C105" s="20"/>
      <c r="D105" s="20"/>
      <c r="E105" s="20"/>
      <c r="F105" s="42" t="s">
        <v>440</v>
      </c>
      <c r="G105" s="20"/>
      <c r="H105" s="20"/>
      <c r="I105" s="20"/>
      <c r="J105" s="20"/>
      <c r="K105" s="20"/>
      <c r="L105" s="20"/>
      <c r="M105" s="165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</row>
    <row r="106" spans="1:37" s="18" customFormat="1" ht="192">
      <c r="A106" s="42" t="s">
        <v>423</v>
      </c>
      <c r="B106" s="20"/>
      <c r="C106" s="20"/>
      <c r="D106" s="20"/>
      <c r="E106" s="20"/>
      <c r="F106" s="42" t="s">
        <v>441</v>
      </c>
      <c r="G106" s="20"/>
      <c r="H106" s="20"/>
      <c r="I106" s="20"/>
      <c r="J106" s="20"/>
      <c r="K106" s="20"/>
      <c r="L106" s="20"/>
      <c r="M106" s="165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</row>
    <row r="107" spans="1:37" s="18" customFormat="1" ht="240">
      <c r="A107" s="42" t="s">
        <v>424</v>
      </c>
      <c r="B107" s="20"/>
      <c r="C107" s="20"/>
      <c r="D107" s="20"/>
      <c r="E107" s="20"/>
      <c r="F107" s="42" t="s">
        <v>442</v>
      </c>
      <c r="G107" s="20"/>
      <c r="H107" s="20"/>
      <c r="I107" s="20"/>
      <c r="J107" s="20"/>
      <c r="K107" s="20"/>
      <c r="L107" s="20"/>
      <c r="M107" s="165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</row>
    <row r="108" spans="1:37" s="18" customFormat="1" ht="409.5">
      <c r="A108" s="42" t="s">
        <v>425</v>
      </c>
      <c r="B108" s="20"/>
      <c r="C108" s="20"/>
      <c r="D108" s="20"/>
      <c r="E108" s="20"/>
      <c r="F108" s="42" t="s">
        <v>443</v>
      </c>
      <c r="G108" s="20"/>
      <c r="H108" s="20"/>
      <c r="I108" s="20"/>
      <c r="J108" s="20"/>
      <c r="K108" s="20"/>
      <c r="L108" s="20"/>
      <c r="M108" s="165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</row>
    <row r="109" spans="1:37" s="18" customFormat="1" ht="192">
      <c r="A109" s="42" t="s">
        <v>426</v>
      </c>
      <c r="B109" s="20"/>
      <c r="C109" s="20"/>
      <c r="D109" s="20"/>
      <c r="E109" s="20"/>
      <c r="F109" s="42" t="s">
        <v>444</v>
      </c>
      <c r="G109" s="20"/>
      <c r="H109" s="20"/>
      <c r="I109" s="20"/>
      <c r="J109" s="20"/>
      <c r="K109" s="20"/>
      <c r="L109" s="20"/>
      <c r="M109" s="165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</row>
    <row r="110" spans="1:37" s="18" customFormat="1" ht="216">
      <c r="A110" s="42" t="s">
        <v>427</v>
      </c>
      <c r="B110" s="20"/>
      <c r="C110" s="20"/>
      <c r="D110" s="20"/>
      <c r="E110" s="20"/>
      <c r="F110" s="42" t="s">
        <v>445</v>
      </c>
      <c r="G110" s="20"/>
      <c r="H110" s="20"/>
      <c r="I110" s="20"/>
      <c r="J110" s="20"/>
      <c r="K110" s="20"/>
      <c r="L110" s="20"/>
      <c r="M110" s="165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</row>
    <row r="111" spans="1:37" s="18" customFormat="1" ht="168">
      <c r="A111" s="42" t="s">
        <v>431</v>
      </c>
      <c r="B111" s="20"/>
      <c r="C111" s="20"/>
      <c r="D111" s="20"/>
      <c r="E111" s="20"/>
      <c r="F111" s="42" t="s">
        <v>446</v>
      </c>
      <c r="G111" s="20"/>
      <c r="H111" s="20"/>
      <c r="I111" s="20"/>
      <c r="J111" s="20"/>
      <c r="K111" s="20"/>
      <c r="L111" s="20"/>
      <c r="M111" s="165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</row>
    <row r="112" spans="1:37" s="18" customFormat="1" ht="156">
      <c r="A112" s="42" t="s">
        <v>423</v>
      </c>
      <c r="B112" s="20"/>
      <c r="C112" s="20"/>
      <c r="D112" s="20"/>
      <c r="E112" s="20"/>
      <c r="F112" s="42" t="s">
        <v>447</v>
      </c>
      <c r="G112" s="20"/>
      <c r="H112" s="20"/>
      <c r="I112" s="20"/>
      <c r="J112" s="20"/>
      <c r="K112" s="20"/>
      <c r="L112" s="20"/>
      <c r="M112" s="165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</row>
    <row r="113" spans="1:37" s="18" customFormat="1" ht="240">
      <c r="A113" s="42" t="s">
        <v>432</v>
      </c>
      <c r="B113" s="20"/>
      <c r="C113" s="20"/>
      <c r="D113" s="20"/>
      <c r="E113" s="20"/>
      <c r="F113" s="42" t="s">
        <v>448</v>
      </c>
      <c r="G113" s="20"/>
      <c r="H113" s="20"/>
      <c r="I113" s="20"/>
      <c r="J113" s="20"/>
      <c r="K113" s="20"/>
      <c r="L113" s="20"/>
      <c r="M113" s="165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</row>
    <row r="114" spans="1:37" s="18" customFormat="1" ht="180">
      <c r="A114" s="42" t="s">
        <v>433</v>
      </c>
      <c r="B114" s="20"/>
      <c r="C114" s="20"/>
      <c r="D114" s="20"/>
      <c r="E114" s="20"/>
      <c r="F114" s="188"/>
      <c r="G114" s="20"/>
      <c r="H114" s="20"/>
      <c r="I114" s="20"/>
      <c r="J114" s="20"/>
      <c r="K114" s="20"/>
      <c r="L114" s="20"/>
      <c r="M114" s="165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</row>
    <row r="115" spans="1:37" s="18" customFormat="1" ht="96">
      <c r="A115" s="42" t="s">
        <v>437</v>
      </c>
      <c r="B115" s="20"/>
      <c r="C115" s="20"/>
      <c r="D115" s="20"/>
      <c r="E115" s="20"/>
      <c r="F115" s="188"/>
      <c r="G115" s="20"/>
      <c r="H115" s="20"/>
      <c r="I115" s="20"/>
      <c r="J115" s="20"/>
      <c r="K115" s="20"/>
      <c r="L115" s="20"/>
      <c r="M115" s="165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</row>
    <row r="116" spans="1:37" s="18" customFormat="1" ht="96">
      <c r="A116" s="42" t="s">
        <v>438</v>
      </c>
      <c r="B116" s="20"/>
      <c r="C116" s="20"/>
      <c r="D116" s="20"/>
      <c r="E116" s="20"/>
      <c r="F116" s="188"/>
      <c r="G116" s="20"/>
      <c r="H116" s="20"/>
      <c r="I116" s="20"/>
      <c r="J116" s="20"/>
      <c r="K116" s="20"/>
      <c r="L116" s="20"/>
      <c r="M116" s="165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</row>
    <row r="117" spans="1:37" s="18" customFormat="1" ht="96">
      <c r="A117" s="42" t="s">
        <v>439</v>
      </c>
      <c r="B117" s="20"/>
      <c r="C117" s="20"/>
      <c r="D117" s="20"/>
      <c r="E117" s="20"/>
      <c r="F117" s="188"/>
      <c r="G117" s="20"/>
      <c r="H117" s="20"/>
      <c r="I117" s="20"/>
      <c r="J117" s="20"/>
      <c r="K117" s="20"/>
      <c r="L117" s="20"/>
      <c r="M117" s="165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</row>
    <row r="118" spans="1:37" s="18" customFormat="1" ht="12.75">
      <c r="A118" s="188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165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</row>
    <row r="119" spans="1:37" s="18" customFormat="1" ht="12.75">
      <c r="A119" s="188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165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</row>
    <row r="120" spans="1:37" s="18" customFormat="1" ht="12.75">
      <c r="A120" s="4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165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</row>
    <row r="121" spans="1:37" s="18" customFormat="1" ht="12.75">
      <c r="A121" s="4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165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</row>
    <row r="122" spans="1:37" s="18" customFormat="1" ht="12.75">
      <c r="A122" s="4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165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</row>
    <row r="123" spans="1:37" s="18" customFormat="1" ht="12.75">
      <c r="A123" s="4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165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</row>
    <row r="124" spans="1:37" s="18" customFormat="1" ht="12.75">
      <c r="A124" s="192"/>
      <c r="B124" s="127"/>
      <c r="C124" s="127"/>
      <c r="D124" s="127"/>
      <c r="E124" s="127"/>
      <c r="F124" s="127"/>
      <c r="G124" s="127"/>
      <c r="H124" s="127"/>
      <c r="I124" s="20"/>
      <c r="J124" s="20"/>
      <c r="K124" s="20"/>
      <c r="L124" s="20"/>
      <c r="M124" s="165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</row>
    <row r="125" spans="1:37" s="18" customFormat="1" ht="12.75">
      <c r="A125" s="192"/>
      <c r="B125" s="127"/>
      <c r="C125" s="127"/>
      <c r="D125" s="127"/>
      <c r="E125" s="127"/>
      <c r="F125" s="127"/>
      <c r="G125" s="127"/>
      <c r="H125" s="127"/>
      <c r="I125" s="20"/>
      <c r="J125" s="20"/>
      <c r="K125" s="20"/>
      <c r="L125" s="20"/>
      <c r="M125" s="165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</row>
    <row r="126" spans="1:37" s="18" customFormat="1" ht="12.75">
      <c r="A126" s="127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91"/>
      <c r="N126" s="127"/>
      <c r="O126" s="127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</row>
    <row r="127" spans="1:37" s="18" customFormat="1" ht="12.75">
      <c r="A127" s="187" t="s">
        <v>90</v>
      </c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165"/>
      <c r="N127" s="28"/>
      <c r="O127" s="28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</row>
    <row r="128" spans="1:37" s="18" customFormat="1" ht="12.75">
      <c r="A128" s="187" t="s">
        <v>91</v>
      </c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165"/>
      <c r="N128" s="28"/>
      <c r="O128" s="28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</row>
    <row r="129" spans="1:37" s="18" customFormat="1" ht="12.75">
      <c r="A129" s="187" t="s">
        <v>92</v>
      </c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165"/>
      <c r="N129" s="28"/>
      <c r="O129" s="28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</row>
    <row r="130" spans="1:37" s="18" customFormat="1" ht="12.75">
      <c r="A130" s="187" t="s">
        <v>93</v>
      </c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165"/>
      <c r="N130" s="28"/>
      <c r="O130" s="28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</row>
    <row r="131" spans="1:37" s="18" customFormat="1" ht="12.75">
      <c r="A131" s="187" t="s">
        <v>94</v>
      </c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165"/>
      <c r="N131" s="28"/>
      <c r="O131" s="28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</row>
    <row r="132" spans="1:37" s="18" customFormat="1" ht="12.75">
      <c r="A132" s="187" t="s">
        <v>95</v>
      </c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165"/>
      <c r="N132" s="28"/>
      <c r="O132" s="28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</row>
    <row r="133" spans="1:37" s="18" customFormat="1" ht="12.75">
      <c r="A133" s="193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165"/>
      <c r="N133" s="28"/>
      <c r="O133" s="28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</row>
    <row r="134" spans="1:37" s="18" customFormat="1" ht="12.75">
      <c r="A134" s="193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165"/>
      <c r="N134" s="28"/>
      <c r="O134" s="28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</row>
    <row r="135" spans="1:37" s="18" customFormat="1" ht="12.75">
      <c r="A135" s="193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165"/>
      <c r="N135" s="28"/>
      <c r="O135" s="28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</row>
    <row r="136" spans="1:37" s="18" customFormat="1" ht="12.75">
      <c r="A136" s="193" t="s">
        <v>97</v>
      </c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165"/>
      <c r="N136" s="28"/>
      <c r="O136" s="28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</row>
    <row r="137" spans="1:37" s="18" customFormat="1" ht="12.75">
      <c r="A137" s="193" t="s">
        <v>98</v>
      </c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165"/>
      <c r="N137" s="28"/>
      <c r="O137" s="28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</row>
    <row r="138" spans="1:37" s="18" customFormat="1" ht="12.75">
      <c r="A138" s="193" t="s">
        <v>99</v>
      </c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165"/>
      <c r="N138" s="28"/>
      <c r="O138" s="28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</row>
    <row r="139" spans="1:37" s="18" customFormat="1" ht="12.75">
      <c r="A139" s="193" t="s">
        <v>100</v>
      </c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165"/>
      <c r="N139" s="28"/>
      <c r="O139" s="28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</row>
    <row r="140" spans="1:37" s="18" customFormat="1" ht="12.75">
      <c r="A140" s="193" t="s">
        <v>96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165"/>
      <c r="N140" s="28"/>
      <c r="O140" s="28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</row>
    <row r="141" spans="1:37" s="18" customFormat="1" ht="12.75">
      <c r="A141" s="193" t="s">
        <v>101</v>
      </c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165"/>
      <c r="N141" s="28"/>
      <c r="O141" s="28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</row>
    <row r="142" spans="1:37" s="18" customFormat="1" ht="12.75">
      <c r="A142" s="193" t="s">
        <v>102</v>
      </c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165"/>
      <c r="N142" s="28"/>
      <c r="O142" s="28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</row>
    <row r="143" spans="1:37" s="18" customFormat="1" ht="12.75">
      <c r="A143" s="193" t="s">
        <v>103</v>
      </c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165"/>
      <c r="N143" s="28"/>
      <c r="O143" s="28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</row>
    <row r="144" spans="1:37" s="18" customFormat="1" ht="12.75">
      <c r="A144" s="187" t="s">
        <v>105</v>
      </c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165"/>
      <c r="N144" s="28"/>
      <c r="O144" s="28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</row>
    <row r="145" spans="1:37" s="18" customFormat="1" ht="12.75">
      <c r="A145" s="187" t="s">
        <v>106</v>
      </c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165"/>
      <c r="N145" s="28"/>
      <c r="O145" s="28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</row>
    <row r="146" spans="1:37" s="18" customFormat="1" ht="12.75">
      <c r="A146" s="187" t="s">
        <v>107</v>
      </c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165"/>
      <c r="N146" s="28"/>
      <c r="O146" s="28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</row>
    <row r="147" spans="1:37" s="18" customFormat="1" ht="12.75">
      <c r="A147" s="187" t="s">
        <v>108</v>
      </c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165"/>
      <c r="N147" s="28"/>
      <c r="O147" s="28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</row>
    <row r="148" spans="1:37" s="18" customFormat="1" ht="12.75">
      <c r="A148" s="187" t="s">
        <v>109</v>
      </c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165"/>
      <c r="N148" s="28"/>
      <c r="O148" s="28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</row>
    <row r="149" spans="1:37" s="18" customFormat="1" ht="12.75">
      <c r="A149" s="187" t="s">
        <v>104</v>
      </c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165"/>
      <c r="N149" s="28"/>
      <c r="O149" s="28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</row>
    <row r="150" spans="1:37" s="18" customFormat="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165"/>
      <c r="N150" s="28"/>
      <c r="O150" s="28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</row>
    <row r="151" spans="1:37" s="18" customFormat="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165"/>
      <c r="N151" s="28"/>
      <c r="O151" s="28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</row>
    <row r="152" spans="1:37" s="18" customFormat="1" ht="12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165"/>
      <c r="N152" s="28"/>
      <c r="O152" s="28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</row>
    <row r="153" spans="1:37" s="18" customFormat="1" ht="12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165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</row>
    <row r="154" spans="1:37" s="18" customFormat="1" ht="12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165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</row>
    <row r="155" spans="1:37" s="18" customFormat="1" ht="12.7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165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</row>
    <row r="156" spans="1:37" s="18" customFormat="1" ht="12.7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165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</row>
    <row r="157" spans="1:37" s="18" customFormat="1" ht="12.7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165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</row>
    <row r="158" spans="1:37" s="18" customFormat="1" ht="12.7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165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</row>
    <row r="159" spans="1:37" s="18" customFormat="1" ht="12.7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165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</row>
    <row r="160" spans="1:37" s="18" customFormat="1" ht="12.7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165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</row>
    <row r="161" spans="1:37" s="18" customFormat="1" ht="12.7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165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</row>
    <row r="162" spans="1:37" s="18" customFormat="1" ht="12.7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165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</row>
    <row r="163" spans="1:37" s="18" customFormat="1" ht="12.7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165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</row>
    <row r="164" spans="1:37" s="18" customFormat="1" ht="12.7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165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</row>
    <row r="165" spans="1:37" s="18" customFormat="1" ht="12.7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165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</row>
    <row r="166" spans="1:37" s="18" customFormat="1" ht="12.7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165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</row>
    <row r="167" spans="1:37" s="18" customFormat="1" ht="12.7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165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</row>
    <row r="168" spans="1:37" s="18" customFormat="1" ht="12.7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165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</row>
    <row r="169" spans="1:37" s="18" customFormat="1" ht="12.7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165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</row>
    <row r="170" spans="1:37" s="18" customFormat="1" ht="12.7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165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</row>
    <row r="171" spans="1:37" s="18" customFormat="1" ht="12.7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165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</row>
    <row r="172" spans="1:37" s="18" customFormat="1" ht="12.7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165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</row>
    <row r="173" spans="1:37" s="18" customFormat="1" ht="12.7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165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</row>
    <row r="174" spans="1:37" s="18" customFormat="1" ht="12.7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165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</row>
    <row r="175" spans="1:37" s="18" customFormat="1" ht="12.75">
      <c r="A175" s="117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165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</row>
    <row r="176" spans="1:37" s="18" customFormat="1" ht="12.75">
      <c r="A176" s="117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165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</row>
    <row r="177" spans="1:37" s="18" customFormat="1" ht="12.75">
      <c r="A177" s="117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165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</row>
    <row r="178" spans="1:37" s="18" customFormat="1" ht="12.75">
      <c r="A178" s="117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165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</row>
    <row r="179" spans="1:37" s="18" customFormat="1" ht="12.75">
      <c r="A179" s="117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165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</row>
    <row r="180" spans="1:37" s="18" customFormat="1" ht="12.75">
      <c r="A180" s="117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165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</row>
    <row r="181" spans="1:12" ht="12.75">
      <c r="A181" s="117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</row>
    <row r="182" spans="1:12" ht="12.75">
      <c r="A182" s="117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</row>
    <row r="183" spans="1:12" ht="12.75">
      <c r="A183" s="117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</row>
    <row r="184" spans="1:12" ht="12.75">
      <c r="A184" s="117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</row>
    <row r="185" spans="1:12" ht="12.75">
      <c r="A185" s="117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</row>
    <row r="186" spans="1:12" ht="12.75">
      <c r="A186" s="117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</row>
    <row r="187" spans="1:12" ht="12.75">
      <c r="A187" s="117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</row>
    <row r="188" spans="1:12" ht="12.75">
      <c r="A188" s="117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</row>
    <row r="189" spans="1:12" ht="12.75">
      <c r="A189" s="117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</row>
    <row r="190" spans="1:12" ht="12.75">
      <c r="A190" s="117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</row>
    <row r="191" spans="1:12" ht="12.75">
      <c r="A191" s="117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</row>
    <row r="192" spans="1:12" ht="12.75">
      <c r="A192" s="117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</row>
    <row r="193" spans="1:12" ht="12.75">
      <c r="A193" s="117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</row>
    <row r="194" spans="1:12" ht="12.75">
      <c r="A194" s="117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</row>
    <row r="195" spans="1:12" ht="12.75">
      <c r="A195" s="117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</row>
    <row r="196" spans="1:12" ht="12.75">
      <c r="A196" s="117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</row>
    <row r="197" spans="1:12" ht="12.75">
      <c r="A197" s="117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</row>
    <row r="198" spans="1:12" ht="12.75">
      <c r="A198" s="117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</row>
    <row r="199" spans="1:12" ht="12.75">
      <c r="A199" s="117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</row>
    <row r="200" spans="1:12" ht="12.75">
      <c r="A200" s="117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</row>
    <row r="201" spans="1:12" ht="12.75">
      <c r="A201" s="117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</row>
    <row r="202" spans="1:12" ht="12.75">
      <c r="A202" s="117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</row>
    <row r="203" spans="1:12" ht="12.75">
      <c r="A203" s="117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</row>
    <row r="204" spans="1:12" ht="12.75">
      <c r="A204" s="117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</row>
    <row r="205" spans="1:12" ht="12.75">
      <c r="A205" s="117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</row>
    <row r="206" spans="1:12" ht="12.75">
      <c r="A206" s="117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</row>
    <row r="207" spans="1:12" ht="12.75">
      <c r="A207" s="117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</row>
    <row r="208" spans="1:12" ht="12.75">
      <c r="A208" s="117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</row>
    <row r="209" spans="1:12" ht="12.75">
      <c r="A209" s="117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</row>
    <row r="210" spans="1:12" ht="12.75">
      <c r="A210" s="117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</row>
    <row r="211" spans="1:12" ht="12.75">
      <c r="A211" s="117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</row>
    <row r="212" spans="1:12" ht="12.75">
      <c r="A212" s="117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</row>
    <row r="213" spans="1:12" ht="12.75">
      <c r="A213" s="117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</row>
    <row r="214" spans="1:12" ht="12.75">
      <c r="A214" s="117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</row>
    <row r="215" spans="1:12" ht="12.75">
      <c r="A215" s="117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</row>
    <row r="216" spans="1:12" ht="12.75">
      <c r="A216" s="117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</row>
    <row r="217" spans="1:12" ht="12.75">
      <c r="A217" s="117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</row>
    <row r="218" spans="1:12" ht="12.75">
      <c r="A218" s="117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</row>
    <row r="219" spans="1:12" ht="12.75">
      <c r="A219" s="117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</row>
    <row r="220" spans="1:12" ht="12.75">
      <c r="A220" s="117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</row>
    <row r="221" spans="1:12" ht="12.75">
      <c r="A221" s="117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</row>
    <row r="222" spans="1:12" ht="12.75">
      <c r="A222" s="117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</row>
    <row r="223" spans="1:12" ht="12.75">
      <c r="A223" s="117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</row>
    <row r="224" spans="1:12" ht="12.75">
      <c r="A224" s="117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</row>
    <row r="225" spans="1:12" ht="12.75">
      <c r="A225" s="117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</row>
    <row r="226" spans="1:12" ht="12.75">
      <c r="A226" s="117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</row>
    <row r="227" spans="1:12" ht="12.75">
      <c r="A227" s="117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</row>
    <row r="228" spans="1:12" ht="12.75">
      <c r="A228" s="117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</row>
    <row r="229" spans="1:12" ht="12.75">
      <c r="A229" s="117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</row>
    <row r="230" spans="1:12" ht="12.75">
      <c r="A230" s="117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</row>
    <row r="231" spans="1:12" ht="12.75">
      <c r="A231" s="117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</row>
    <row r="232" spans="1:12" ht="12.75">
      <c r="A232" s="117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</row>
    <row r="233" spans="1:12" ht="12.75">
      <c r="A233" s="117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</row>
    <row r="234" spans="1:12" ht="12.75">
      <c r="A234" s="117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</row>
    <row r="235" spans="1:12" ht="12.75">
      <c r="A235" s="117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</row>
    <row r="236" spans="1:12" ht="12.75">
      <c r="A236" s="117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</row>
    <row r="237" spans="1:12" ht="12.75">
      <c r="A237" s="117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</row>
    <row r="238" spans="1:12" ht="12.75">
      <c r="A238" s="117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</row>
    <row r="239" spans="1:12" ht="12.75">
      <c r="A239" s="117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</row>
    <row r="240" spans="1:12" ht="12.75">
      <c r="A240" s="117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</row>
    <row r="241" spans="1:12" ht="12.75">
      <c r="A241" s="117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</row>
    <row r="242" spans="1:12" ht="12.75">
      <c r="A242" s="117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</row>
    <row r="243" spans="1:12" ht="12.75">
      <c r="A243" s="117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</row>
    <row r="244" spans="1:12" ht="12.75">
      <c r="A244" s="117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</row>
    <row r="245" spans="1:12" ht="12.75">
      <c r="A245" s="117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</row>
    <row r="246" spans="1:12" ht="12.75">
      <c r="A246" s="117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</row>
    <row r="247" spans="1:12" ht="12.75">
      <c r="A247" s="117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</row>
    <row r="248" spans="1:12" ht="12.75">
      <c r="A248" s="117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</row>
    <row r="249" spans="1:12" ht="12.75">
      <c r="A249" s="117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</row>
    <row r="250" spans="1:12" ht="12.75">
      <c r="A250" s="117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</row>
    <row r="251" spans="1:12" ht="12.75">
      <c r="A251" s="117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</row>
    <row r="252" spans="1:12" ht="12.75">
      <c r="A252" s="117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</row>
    <row r="253" spans="1:12" ht="12.75">
      <c r="A253" s="117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</row>
    <row r="254" spans="1:12" ht="12.75">
      <c r="A254" s="117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</row>
    <row r="255" spans="1:12" ht="12.75">
      <c r="A255" s="117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</row>
    <row r="256" spans="1:12" ht="12.75">
      <c r="A256" s="117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</row>
    <row r="257" spans="1:12" ht="12.75">
      <c r="A257" s="117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</row>
    <row r="258" spans="1:12" ht="12.75">
      <c r="A258" s="117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</row>
    <row r="259" spans="1:12" ht="12.75">
      <c r="A259" s="117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</row>
    <row r="260" spans="1:12" ht="12.75">
      <c r="A260" s="117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</row>
    <row r="261" spans="1:12" ht="12.75">
      <c r="A261" s="117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</row>
    <row r="262" spans="1:12" ht="12.75">
      <c r="A262" s="117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</row>
    <row r="263" spans="1:12" ht="12.75">
      <c r="A263" s="117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</row>
    <row r="264" spans="1:12" ht="12.75">
      <c r="A264" s="117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</row>
    <row r="265" spans="1:12" ht="12.75">
      <c r="A265" s="117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</row>
    <row r="266" spans="1:12" ht="12.75">
      <c r="A266" s="117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</row>
    <row r="267" spans="1:12" ht="12.75">
      <c r="A267" s="117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</row>
    <row r="268" spans="1:12" ht="12.75">
      <c r="A268" s="117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</row>
    <row r="269" spans="1:12" ht="12.75">
      <c r="A269" s="117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</row>
    <row r="270" spans="1:12" ht="12.75">
      <c r="A270" s="117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</row>
    <row r="271" spans="1:12" ht="12.75">
      <c r="A271" s="117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</row>
    <row r="272" spans="1:12" ht="12.75">
      <c r="A272" s="117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</row>
    <row r="273" spans="1:12" ht="12.75">
      <c r="A273" s="117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</row>
    <row r="274" spans="1:12" ht="12.75">
      <c r="A274" s="117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</row>
    <row r="275" spans="1:12" ht="12.75">
      <c r="A275" s="117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</row>
    <row r="276" spans="1:12" ht="12.75">
      <c r="A276" s="117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</row>
    <row r="277" spans="1:12" ht="12.75">
      <c r="A277" s="117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</row>
    <row r="278" spans="1:12" ht="12.75">
      <c r="A278" s="117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</row>
    <row r="279" spans="1:12" ht="12.75">
      <c r="A279" s="117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</row>
    <row r="280" spans="1:12" ht="12.75">
      <c r="A280" s="117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</row>
    <row r="281" spans="1:12" ht="12.75">
      <c r="A281" s="117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</row>
    <row r="282" spans="1:12" ht="12.75">
      <c r="A282" s="117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</row>
    <row r="283" spans="1:12" ht="12.75">
      <c r="A283" s="117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</row>
    <row r="284" spans="1:12" ht="12.75">
      <c r="A284" s="117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</row>
    <row r="285" spans="1:12" ht="12.75">
      <c r="A285" s="117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</row>
    <row r="286" spans="1:12" ht="12.75">
      <c r="A286" s="117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</row>
    <row r="287" spans="1:12" ht="12.75">
      <c r="A287" s="117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</row>
    <row r="288" spans="1:12" ht="12.75">
      <c r="A288" s="117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</row>
    <row r="289" spans="1:12" ht="12.75">
      <c r="A289" s="117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</row>
    <row r="290" spans="1:12" ht="12.75">
      <c r="A290" s="117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</row>
    <row r="291" spans="1:12" ht="12.75">
      <c r="A291" s="117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</row>
    <row r="292" spans="1:12" ht="12.75">
      <c r="A292" s="117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</row>
    <row r="293" spans="1:12" ht="12.75">
      <c r="A293" s="117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</row>
    <row r="294" spans="1:12" ht="12.75">
      <c r="A294" s="117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</row>
    <row r="295" spans="1:12" ht="12.75">
      <c r="A295" s="117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</row>
    <row r="296" spans="1:12" ht="12.75">
      <c r="A296" s="117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</row>
    <row r="297" spans="1:12" ht="12.75">
      <c r="A297" s="117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</row>
    <row r="298" spans="1:12" ht="12.75">
      <c r="A298" s="117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</row>
    <row r="299" spans="1:12" ht="12.75">
      <c r="A299" s="117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</row>
    <row r="300" spans="1:12" ht="12.75">
      <c r="A300" s="117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</row>
    <row r="301" spans="1:12" ht="12.75">
      <c r="A301" s="117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</row>
    <row r="302" spans="1:12" ht="12.75">
      <c r="A302" s="117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</row>
    <row r="303" spans="1:12" ht="12.75">
      <c r="A303" s="117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</row>
    <row r="304" spans="1:12" ht="12.75">
      <c r="A304" s="117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</row>
    <row r="305" spans="1:12" ht="12.75">
      <c r="A305" s="117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</row>
    <row r="306" spans="1:12" ht="12.75">
      <c r="A306" s="117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</row>
    <row r="307" spans="1:12" ht="12.75">
      <c r="A307" s="117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</row>
    <row r="308" spans="1:12" ht="12.75">
      <c r="A308" s="117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</row>
    <row r="309" spans="1:12" ht="12.75">
      <c r="A309" s="117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</row>
    <row r="310" spans="1:12" ht="12.75">
      <c r="A310" s="117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</row>
    <row r="311" spans="1:12" ht="12.75">
      <c r="A311" s="117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</row>
    <row r="312" spans="1:12" ht="12.75">
      <c r="A312" s="117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</row>
    <row r="313" spans="1:12" ht="12.75">
      <c r="A313" s="117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</row>
    <row r="314" spans="1:12" ht="12.75">
      <c r="A314" s="117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</row>
    <row r="315" spans="1:12" ht="12.75">
      <c r="A315" s="117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</row>
    <row r="316" spans="1:12" ht="12.75">
      <c r="A316" s="117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</row>
    <row r="317" spans="1:12" ht="12.75">
      <c r="A317" s="117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</row>
    <row r="318" spans="1:12" ht="12.75">
      <c r="A318" s="117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</row>
    <row r="319" spans="1:12" ht="12.75">
      <c r="A319" s="117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</row>
    <row r="320" spans="1:12" ht="12.75">
      <c r="A320" s="117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</row>
    <row r="321" spans="1:12" ht="12.75">
      <c r="A321" s="117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</row>
    <row r="322" spans="1:12" ht="12.75">
      <c r="A322" s="117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</row>
    <row r="323" spans="1:12" ht="12.75">
      <c r="A323" s="117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</row>
    <row r="324" spans="1:12" ht="12.75">
      <c r="A324" s="117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</row>
    <row r="325" spans="1:12" ht="12.75">
      <c r="A325" s="117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</row>
    <row r="326" spans="1:12" ht="12.75">
      <c r="A326" s="117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</row>
    <row r="327" spans="1:12" ht="12.75">
      <c r="A327" s="117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</row>
    <row r="328" spans="1:12" ht="12.75">
      <c r="A328" s="117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</row>
  </sheetData>
  <sheetProtection password="FA29" sheet="1" objects="1" scenarios="1" formatColumns="0" formatRows="0"/>
  <mergeCells count="155">
    <mergeCell ref="G74:I74"/>
    <mergeCell ref="F63:L63"/>
    <mergeCell ref="A69:E69"/>
    <mergeCell ref="F69:L69"/>
    <mergeCell ref="G65:I65"/>
    <mergeCell ref="F66:L66"/>
    <mergeCell ref="F67:L67"/>
    <mergeCell ref="F72:L72"/>
    <mergeCell ref="B53:E53"/>
    <mergeCell ref="A64:E64"/>
    <mergeCell ref="F64:L64"/>
    <mergeCell ref="A66:E66"/>
    <mergeCell ref="G56:I56"/>
    <mergeCell ref="B68:E68"/>
    <mergeCell ref="A23:E23"/>
    <mergeCell ref="F23:L23"/>
    <mergeCell ref="F60:L60"/>
    <mergeCell ref="A61:E61"/>
    <mergeCell ref="B59:E59"/>
    <mergeCell ref="B46:E46"/>
    <mergeCell ref="A47:E47"/>
    <mergeCell ref="A80:L80"/>
    <mergeCell ref="A63:E63"/>
    <mergeCell ref="G62:I62"/>
    <mergeCell ref="B62:E62"/>
    <mergeCell ref="A75:E75"/>
    <mergeCell ref="F75:L75"/>
    <mergeCell ref="A73:E73"/>
    <mergeCell ref="F73:L73"/>
    <mergeCell ref="B74:E74"/>
    <mergeCell ref="G68:I68"/>
    <mergeCell ref="A76:E76"/>
    <mergeCell ref="F76:L76"/>
    <mergeCell ref="G77:I77"/>
    <mergeCell ref="B77:E77"/>
    <mergeCell ref="A81:L81"/>
    <mergeCell ref="A70:E70"/>
    <mergeCell ref="F70:L70"/>
    <mergeCell ref="B71:E71"/>
    <mergeCell ref="A79:E79"/>
    <mergeCell ref="F79:L79"/>
    <mergeCell ref="G71:I71"/>
    <mergeCell ref="A78:E78"/>
    <mergeCell ref="A72:E72"/>
    <mergeCell ref="F78:L78"/>
    <mergeCell ref="B65:E65"/>
    <mergeCell ref="A67:E67"/>
    <mergeCell ref="A58:E58"/>
    <mergeCell ref="F58:L58"/>
    <mergeCell ref="F61:L61"/>
    <mergeCell ref="A60:E60"/>
    <mergeCell ref="A57:E57"/>
    <mergeCell ref="G10:I10"/>
    <mergeCell ref="J10:L10"/>
    <mergeCell ref="G19:I19"/>
    <mergeCell ref="A27:E27"/>
    <mergeCell ref="A45:E45"/>
    <mergeCell ref="F57:L57"/>
    <mergeCell ref="B43:E43"/>
    <mergeCell ref="G22:I22"/>
    <mergeCell ref="J22:L22"/>
    <mergeCell ref="F47:L47"/>
    <mergeCell ref="A20:E20"/>
    <mergeCell ref="A29:E29"/>
    <mergeCell ref="F29:L29"/>
    <mergeCell ref="F20:L20"/>
    <mergeCell ref="A12:E12"/>
    <mergeCell ref="F12:L12"/>
    <mergeCell ref="J13:L13"/>
    <mergeCell ref="A14:E14"/>
    <mergeCell ref="F14:L14"/>
    <mergeCell ref="B13:E13"/>
    <mergeCell ref="G9:I9"/>
    <mergeCell ref="J9:L9"/>
    <mergeCell ref="B10:E10"/>
    <mergeCell ref="A11:E11"/>
    <mergeCell ref="F11:L11"/>
    <mergeCell ref="A21:E21"/>
    <mergeCell ref="B16:E16"/>
    <mergeCell ref="G59:I59"/>
    <mergeCell ref="F45:L45"/>
    <mergeCell ref="A44:E44"/>
    <mergeCell ref="F44:L44"/>
    <mergeCell ref="B56:E56"/>
    <mergeCell ref="F27:L27"/>
    <mergeCell ref="B28:E28"/>
    <mergeCell ref="B37:E37"/>
    <mergeCell ref="A15:E15"/>
    <mergeCell ref="A18:E18"/>
    <mergeCell ref="F18:L18"/>
    <mergeCell ref="B19:E19"/>
    <mergeCell ref="F17:L17"/>
    <mergeCell ref="F15:L15"/>
    <mergeCell ref="J16:L16"/>
    <mergeCell ref="G16:I16"/>
    <mergeCell ref="B9:E9"/>
    <mergeCell ref="F41:L41"/>
    <mergeCell ref="A42:E42"/>
    <mergeCell ref="F42:L42"/>
    <mergeCell ref="A38:E38"/>
    <mergeCell ref="G13:I13"/>
    <mergeCell ref="J31:L31"/>
    <mergeCell ref="A36:E36"/>
    <mergeCell ref="A26:E26"/>
    <mergeCell ref="F26:L26"/>
    <mergeCell ref="A55:E55"/>
    <mergeCell ref="F55:L55"/>
    <mergeCell ref="G53:I53"/>
    <mergeCell ref="A17:E17"/>
    <mergeCell ref="A48:E48"/>
    <mergeCell ref="F38:L38"/>
    <mergeCell ref="A54:E54"/>
    <mergeCell ref="F36:L36"/>
    <mergeCell ref="F48:L48"/>
    <mergeCell ref="B40:E40"/>
    <mergeCell ref="A6:L6"/>
    <mergeCell ref="F24:L24"/>
    <mergeCell ref="J19:L19"/>
    <mergeCell ref="A7:E7"/>
    <mergeCell ref="G8:I8"/>
    <mergeCell ref="J8:L8"/>
    <mergeCell ref="F7:L7"/>
    <mergeCell ref="F8:F9"/>
    <mergeCell ref="A8:E8"/>
    <mergeCell ref="F21:L21"/>
    <mergeCell ref="A2:L2"/>
    <mergeCell ref="A3:L3"/>
    <mergeCell ref="A4:L4"/>
    <mergeCell ref="A5:L5"/>
    <mergeCell ref="A39:E39"/>
    <mergeCell ref="G25:I25"/>
    <mergeCell ref="A24:E24"/>
    <mergeCell ref="B49:E49"/>
    <mergeCell ref="B25:E25"/>
    <mergeCell ref="B33:L33"/>
    <mergeCell ref="F39:L39"/>
    <mergeCell ref="F31:F32"/>
    <mergeCell ref="G31:I31"/>
    <mergeCell ref="A41:E41"/>
    <mergeCell ref="F54:L54"/>
    <mergeCell ref="A50:E50"/>
    <mergeCell ref="F50:L50"/>
    <mergeCell ref="A51:E51"/>
    <mergeCell ref="F51:L51"/>
    <mergeCell ref="B52:L52"/>
    <mergeCell ref="B22:E22"/>
    <mergeCell ref="B34:E34"/>
    <mergeCell ref="A35:E35"/>
    <mergeCell ref="F35:L35"/>
    <mergeCell ref="F30:L30"/>
    <mergeCell ref="G28:I28"/>
    <mergeCell ref="J28:L28"/>
    <mergeCell ref="A30:E30"/>
    <mergeCell ref="A31:E32"/>
    <mergeCell ref="J25:L25"/>
  </mergeCells>
  <dataValidations count="11">
    <dataValidation type="list" allowBlank="1" sqref="B34:E34 B40:E40 B43:E43 B46:E46 B37:E37">
      <formula1>$F$102:$F$113</formula1>
    </dataValidation>
    <dataValidation type="list" allowBlank="1" sqref="B53:E53 B59:E59 B62:E62 B65:E65 B68:E68 B71:E71 B74:E74 B56:E56">
      <formula1>$A$102:$A$117</formula1>
    </dataValidation>
    <dataValidation type="list" allowBlank="1" showInputMessage="1" showErrorMessage="1" sqref="A7:E7">
      <formula1>"Cel szczegółowy RPO WŁ dla Osi VIII Zatrudnienie:,Cel szczegółowy RPO WŁ dla Osi IX Włączenie społeczne"</formula1>
    </dataValidation>
    <dataValidation type="list" allowBlank="1" showInputMessage="1" showErrorMessage="1" sqref="F7:L7">
      <formula1>$A$127:$A$132</formula1>
    </dataValidation>
    <dataValidation type="custom" operator="lessThanOrEqual" allowBlank="1" showInputMessage="1" showErrorMessage="1" prompt="Max. do 1000 znaków! " error=" Przekroczono liczbę znaków w komórce lub w danej części wniosku.&#10;&#10;Aby wrócić do edycji komórki kliknij &quot;Ponów próbę&quot;&#10;&#10;Aby wyjść z komórki bez zapisywania kliknij &quot;Anuluj&quot;" sqref="A81:L81">
      <formula1>AND(M81&lt;=1000,M4&lt;=10000)</formula1>
    </dataValidation>
    <dataValidation type="list" allowBlank="1" showInputMessage="1" showErrorMessage="1" sqref="F28 F10 F13 F16 F19 F22 F25">
      <formula1>"osoby, sztuki, %"</formula1>
    </dataValidation>
    <dataValidation type="custom" allowBlank="1" showInputMessage="1" showErrorMessage="1" prompt="Max. 1000 znaków!" error="Przekroczono liczbę znaków w komórce lub liczbę znaków dla danej części wniosku.&#10;&#10;Aby poprawić kliknij &quot;Ponów próbę&quot;&#10;Aby opóścić komórkę bez zapisywania kliknij &quot;Anuluj&quot;" sqref="F78:L79 F14:L15 F17:L18 F20:L21 F23:L24 F26:L27 F29:L30 F35:L36 F38:L39 F41:L42 F44:L45 F47:L48 F50:L51 F54:L55 F57:L58 F60:L61 F63:L64 F66:L67 F69:L70 F72:L73 F75:L76 F12:L12">
      <formula1>AND(M78&lt;=1000,$M$4&lt;=10000)</formula1>
    </dataValidation>
    <dataValidation type="custom" allowBlank="1" showInputMessage="1" showErrorMessage="1" prompt="Max. 1000 znaków!" error="Przekroczono liczbę znaków w komórce lub liczbę znaków dla danej części wniosku.&#10;&#10;Aby poprawić kliknij &quot;Ponów próbę&quot;&#10;Aby opóścić komórkę bez zapisywania kliknij &quot;Anuluj&quot;" sqref="F11:L11">
      <formula1>AND(M11&lt;=1000,$M$4&lt;=10000)</formula1>
    </dataValidation>
    <dataValidation type="list" allowBlank="1" sqref="B25 B10 B28 B16 B19 B22 B13">
      <formula1>$A$136:$A$149</formula1>
    </dataValidation>
    <dataValidation type="list" allowBlank="1" showInputMessage="1" sqref="F34 F37 F40 F43 F46 F49">
      <formula1>"osoba, szt.,%"</formula1>
    </dataValidation>
    <dataValidation type="list" allowBlank="1" showInputMessage="1" sqref="F53 F56 F59 F62 F65 F68 F71 F74 F77">
      <formula1>"osoby, szt."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&amp;L&amp;T              &amp;D&amp;CStrona &amp;P z &amp;N&amp;R&amp;A</oddFooter>
  </headerFooter>
  <ignoredErrors>
    <ignoredError sqref="I40 I46 I49 L49 L46 L43 L40 L37 L34 I34 I37 I43 L53 L5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241"/>
  <sheetViews>
    <sheetView zoomScalePageLayoutView="0" workbookViewId="0" topLeftCell="A1">
      <selection activeCell="A3" sqref="A3:M3"/>
    </sheetView>
  </sheetViews>
  <sheetFormatPr defaultColWidth="9.140625" defaultRowHeight="12.75"/>
  <cols>
    <col min="2" max="2" width="6.140625" style="0" customWidth="1"/>
    <col min="3" max="3" width="6.8515625" style="0" customWidth="1"/>
    <col min="4" max="4" width="4.421875" style="0" customWidth="1"/>
    <col min="5" max="5" width="4.7109375" style="0" customWidth="1"/>
    <col min="6" max="6" width="6.28125" style="0" customWidth="1"/>
    <col min="7" max="7" width="9.140625" style="0" hidden="1" customWidth="1"/>
    <col min="8" max="8" width="5.7109375" style="0" customWidth="1"/>
    <col min="9" max="9" width="6.140625" style="0" customWidth="1"/>
    <col min="10" max="10" width="7.00390625" style="0" customWidth="1"/>
    <col min="11" max="11" width="7.140625" style="0" customWidth="1"/>
    <col min="12" max="12" width="5.421875" style="0" customWidth="1"/>
    <col min="13" max="13" width="14.00390625" style="0" customWidth="1"/>
    <col min="14" max="14" width="12.57421875" style="6" customWidth="1"/>
    <col min="15" max="15" width="10.57421875" style="18" customWidth="1"/>
    <col min="16" max="69" width="9.140625" style="18" customWidth="1"/>
  </cols>
  <sheetData>
    <row r="1" spans="1:14" ht="12.7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38"/>
    </row>
    <row r="2" spans="1:14" ht="15">
      <c r="A2" s="579" t="s">
        <v>453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1"/>
      <c r="N2" s="48"/>
    </row>
    <row r="3" spans="1:14" ht="44.25" customHeight="1">
      <c r="A3" s="582" t="s">
        <v>399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4"/>
      <c r="N3" s="48" t="s">
        <v>434</v>
      </c>
    </row>
    <row r="4" spans="1:15" ht="36.75" customHeight="1">
      <c r="A4" s="590"/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2"/>
      <c r="N4" s="195">
        <f>LEN(A4)+LEN(A6)+LEN(A8)+LEN(A10)+LEN(A13)+LEN(A15)+LEN(A17)+LEN(A19)+LEN(A22)+LEN(A26)+LEN(H28)+LEN(H29)+Wskaźniki!M7</f>
        <v>0</v>
      </c>
      <c r="O4" s="151" t="s">
        <v>210</v>
      </c>
    </row>
    <row r="5" spans="1:16" ht="54.75" customHeight="1">
      <c r="A5" s="593"/>
      <c r="B5" s="594"/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595"/>
      <c r="N5" s="172"/>
      <c r="O5" s="18">
        <f>LEN(A4)</f>
        <v>0</v>
      </c>
      <c r="P5" s="194">
        <f>SUM(O5:O29)</f>
        <v>0</v>
      </c>
    </row>
    <row r="6" spans="1:14" ht="52.5" customHeight="1">
      <c r="A6" s="593"/>
      <c r="B6" s="594"/>
      <c r="C6" s="594"/>
      <c r="D6" s="594"/>
      <c r="E6" s="594"/>
      <c r="F6" s="594"/>
      <c r="G6" s="594"/>
      <c r="H6" s="594"/>
      <c r="I6" s="594"/>
      <c r="J6" s="594"/>
      <c r="K6" s="594"/>
      <c r="L6" s="594"/>
      <c r="M6" s="595"/>
      <c r="N6" s="173"/>
    </row>
    <row r="7" spans="1:15" ht="50.25" customHeight="1">
      <c r="A7" s="593"/>
      <c r="B7" s="594"/>
      <c r="C7" s="594"/>
      <c r="D7" s="594"/>
      <c r="E7" s="594"/>
      <c r="F7" s="594"/>
      <c r="G7" s="594"/>
      <c r="H7" s="594"/>
      <c r="I7" s="594"/>
      <c r="J7" s="594"/>
      <c r="K7" s="594"/>
      <c r="L7" s="594"/>
      <c r="M7" s="595"/>
      <c r="N7" s="31"/>
      <c r="O7" s="18">
        <f>LEN(A6)</f>
        <v>0</v>
      </c>
    </row>
    <row r="8" spans="1:14" ht="50.25" customHeight="1">
      <c r="A8" s="593"/>
      <c r="B8" s="594"/>
      <c r="C8" s="594"/>
      <c r="D8" s="594"/>
      <c r="E8" s="594"/>
      <c r="F8" s="594"/>
      <c r="G8" s="594"/>
      <c r="H8" s="594"/>
      <c r="I8" s="594"/>
      <c r="J8" s="594"/>
      <c r="K8" s="594"/>
      <c r="L8" s="594"/>
      <c r="M8" s="595"/>
      <c r="N8" s="31"/>
    </row>
    <row r="9" spans="1:15" ht="33.75" customHeight="1">
      <c r="A9" s="593"/>
      <c r="B9" s="594"/>
      <c r="C9" s="594"/>
      <c r="D9" s="594"/>
      <c r="E9" s="594"/>
      <c r="F9" s="594"/>
      <c r="G9" s="594"/>
      <c r="H9" s="594"/>
      <c r="I9" s="594"/>
      <c r="J9" s="594"/>
      <c r="K9" s="594"/>
      <c r="L9" s="594"/>
      <c r="M9" s="595"/>
      <c r="N9" s="31"/>
      <c r="O9" s="18">
        <f>LEN(A8)</f>
        <v>0</v>
      </c>
    </row>
    <row r="10" spans="1:14" ht="59.25" customHeight="1">
      <c r="A10" s="593"/>
      <c r="B10" s="596"/>
      <c r="C10" s="594"/>
      <c r="D10" s="594"/>
      <c r="E10" s="594"/>
      <c r="F10" s="594"/>
      <c r="G10" s="594"/>
      <c r="H10" s="594"/>
      <c r="I10" s="594"/>
      <c r="J10" s="594"/>
      <c r="K10" s="594"/>
      <c r="L10" s="594"/>
      <c r="M10" s="595"/>
      <c r="N10" s="31"/>
    </row>
    <row r="11" spans="1:15" ht="51.75" customHeight="1">
      <c r="A11" s="597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9"/>
      <c r="N11" s="31"/>
      <c r="O11" s="18">
        <f>LEN(A10)</f>
        <v>0</v>
      </c>
    </row>
    <row r="12" spans="1:14" ht="48" customHeight="1">
      <c r="A12" s="588" t="s">
        <v>224</v>
      </c>
      <c r="B12" s="589"/>
      <c r="C12" s="589"/>
      <c r="D12" s="589"/>
      <c r="E12" s="589"/>
      <c r="F12" s="589"/>
      <c r="G12" s="589"/>
      <c r="H12" s="589"/>
      <c r="I12" s="589"/>
      <c r="J12" s="589"/>
      <c r="K12" s="589"/>
      <c r="L12" s="589"/>
      <c r="M12" s="589"/>
      <c r="N12" s="31"/>
    </row>
    <row r="13" spans="1:14" ht="44.25" customHeight="1">
      <c r="A13" s="590"/>
      <c r="B13" s="591"/>
      <c r="C13" s="591"/>
      <c r="D13" s="591"/>
      <c r="E13" s="591"/>
      <c r="F13" s="591"/>
      <c r="G13" s="591"/>
      <c r="H13" s="591"/>
      <c r="I13" s="591"/>
      <c r="J13" s="591"/>
      <c r="K13" s="591"/>
      <c r="L13" s="591"/>
      <c r="M13" s="592"/>
      <c r="N13" s="31"/>
    </row>
    <row r="14" spans="1:15" ht="72" customHeight="1">
      <c r="A14" s="593"/>
      <c r="B14" s="594"/>
      <c r="C14" s="594"/>
      <c r="D14" s="594"/>
      <c r="E14" s="594"/>
      <c r="F14" s="594"/>
      <c r="G14" s="594"/>
      <c r="H14" s="594"/>
      <c r="I14" s="594"/>
      <c r="J14" s="594"/>
      <c r="K14" s="594"/>
      <c r="L14" s="594"/>
      <c r="M14" s="595"/>
      <c r="N14" s="31"/>
      <c r="O14" s="18">
        <f>LEN(A13)</f>
        <v>0</v>
      </c>
    </row>
    <row r="15" spans="1:14" ht="44.25" customHeight="1">
      <c r="A15" s="593"/>
      <c r="B15" s="594"/>
      <c r="C15" s="594"/>
      <c r="D15" s="594"/>
      <c r="E15" s="594"/>
      <c r="F15" s="594"/>
      <c r="G15" s="594"/>
      <c r="H15" s="594"/>
      <c r="I15" s="594"/>
      <c r="J15" s="594"/>
      <c r="K15" s="594"/>
      <c r="L15" s="594"/>
      <c r="M15" s="594"/>
      <c r="N15" s="31"/>
    </row>
    <row r="16" spans="1:15" ht="75.75" customHeight="1">
      <c r="A16" s="593"/>
      <c r="B16" s="594"/>
      <c r="C16" s="594"/>
      <c r="D16" s="594"/>
      <c r="E16" s="594"/>
      <c r="F16" s="594"/>
      <c r="G16" s="594"/>
      <c r="H16" s="594"/>
      <c r="I16" s="594"/>
      <c r="J16" s="594"/>
      <c r="K16" s="594"/>
      <c r="L16" s="594"/>
      <c r="M16" s="594"/>
      <c r="N16" s="31"/>
      <c r="O16" s="18">
        <f>LEN(A15)</f>
        <v>0</v>
      </c>
    </row>
    <row r="17" spans="1:14" ht="74.25" customHeight="1">
      <c r="A17" s="593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5"/>
      <c r="N17" s="31"/>
    </row>
    <row r="18" spans="1:15" ht="18.75" customHeight="1">
      <c r="A18" s="593"/>
      <c r="B18" s="594"/>
      <c r="C18" s="594"/>
      <c r="D18" s="594"/>
      <c r="E18" s="594"/>
      <c r="F18" s="594"/>
      <c r="G18" s="594"/>
      <c r="H18" s="594"/>
      <c r="I18" s="594"/>
      <c r="J18" s="594"/>
      <c r="K18" s="594"/>
      <c r="L18" s="594"/>
      <c r="M18" s="595"/>
      <c r="N18" s="31"/>
      <c r="O18" s="18">
        <f>LEN(A17)</f>
        <v>0</v>
      </c>
    </row>
    <row r="19" spans="1:14" ht="44.25" customHeight="1">
      <c r="A19" s="593"/>
      <c r="B19" s="594"/>
      <c r="C19" s="594"/>
      <c r="D19" s="594"/>
      <c r="E19" s="594"/>
      <c r="F19" s="594"/>
      <c r="G19" s="594"/>
      <c r="H19" s="594"/>
      <c r="I19" s="594"/>
      <c r="J19" s="594"/>
      <c r="K19" s="594"/>
      <c r="L19" s="594"/>
      <c r="M19" s="595"/>
      <c r="N19" s="31"/>
    </row>
    <row r="20" spans="1:15" ht="54.75" customHeight="1">
      <c r="A20" s="597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9"/>
      <c r="N20" s="31"/>
      <c r="O20" s="18">
        <f>LEN(A19)</f>
        <v>0</v>
      </c>
    </row>
    <row r="21" spans="1:14" ht="46.5" customHeight="1">
      <c r="A21" s="585" t="s">
        <v>257</v>
      </c>
      <c r="B21" s="586"/>
      <c r="C21" s="586"/>
      <c r="D21" s="586"/>
      <c r="E21" s="586"/>
      <c r="F21" s="586"/>
      <c r="G21" s="586"/>
      <c r="H21" s="586"/>
      <c r="I21" s="586"/>
      <c r="J21" s="586"/>
      <c r="K21" s="586"/>
      <c r="L21" s="586"/>
      <c r="M21" s="587"/>
      <c r="N21" s="31"/>
    </row>
    <row r="22" spans="1:14" ht="60" customHeight="1">
      <c r="A22" s="590"/>
      <c r="B22" s="591"/>
      <c r="C22" s="591"/>
      <c r="D22" s="591"/>
      <c r="E22" s="591"/>
      <c r="F22" s="591"/>
      <c r="G22" s="591"/>
      <c r="H22" s="591"/>
      <c r="I22" s="591"/>
      <c r="J22" s="591"/>
      <c r="K22" s="591"/>
      <c r="L22" s="591"/>
      <c r="M22" s="592"/>
      <c r="N22" s="31"/>
    </row>
    <row r="23" spans="1:15" ht="60" customHeight="1">
      <c r="A23" s="593"/>
      <c r="B23" s="594"/>
      <c r="C23" s="594"/>
      <c r="D23" s="594"/>
      <c r="E23" s="594"/>
      <c r="F23" s="594"/>
      <c r="G23" s="594"/>
      <c r="H23" s="594"/>
      <c r="I23" s="594"/>
      <c r="J23" s="594"/>
      <c r="K23" s="594"/>
      <c r="L23" s="594"/>
      <c r="M23" s="595"/>
      <c r="N23" s="31"/>
      <c r="O23" s="18">
        <f>LEN(A22)</f>
        <v>0</v>
      </c>
    </row>
    <row r="24" spans="1:14" ht="60" customHeight="1">
      <c r="A24" s="593"/>
      <c r="B24" s="594"/>
      <c r="C24" s="594"/>
      <c r="D24" s="594"/>
      <c r="E24" s="594"/>
      <c r="F24" s="594"/>
      <c r="G24" s="594"/>
      <c r="H24" s="594"/>
      <c r="I24" s="594"/>
      <c r="J24" s="594"/>
      <c r="K24" s="594"/>
      <c r="L24" s="594"/>
      <c r="M24" s="595"/>
      <c r="N24" s="31"/>
    </row>
    <row r="25" spans="1:15" ht="54" customHeight="1">
      <c r="A25" s="593"/>
      <c r="B25" s="594"/>
      <c r="C25" s="594"/>
      <c r="D25" s="594"/>
      <c r="E25" s="594"/>
      <c r="F25" s="594"/>
      <c r="G25" s="594"/>
      <c r="H25" s="594"/>
      <c r="I25" s="594"/>
      <c r="J25" s="594"/>
      <c r="K25" s="594"/>
      <c r="L25" s="594"/>
      <c r="M25" s="595"/>
      <c r="N25" s="31"/>
      <c r="O25" s="18">
        <f>LEN(A24)</f>
        <v>0</v>
      </c>
    </row>
    <row r="26" spans="1:14" ht="36" customHeight="1">
      <c r="A26" s="593"/>
      <c r="B26" s="594"/>
      <c r="C26" s="594"/>
      <c r="D26" s="594"/>
      <c r="E26" s="594"/>
      <c r="F26" s="594"/>
      <c r="G26" s="594"/>
      <c r="H26" s="594"/>
      <c r="I26" s="594"/>
      <c r="J26" s="594"/>
      <c r="K26" s="594"/>
      <c r="L26" s="594"/>
      <c r="M26" s="595"/>
      <c r="N26" s="31"/>
    </row>
    <row r="27" spans="1:15" ht="40.5" customHeight="1">
      <c r="A27" s="597"/>
      <c r="B27" s="598"/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9"/>
      <c r="N27" s="31"/>
      <c r="O27" s="18">
        <f>LEN(A26)</f>
        <v>0</v>
      </c>
    </row>
    <row r="28" spans="1:14" ht="29.25" customHeight="1">
      <c r="A28" s="602" t="s">
        <v>256</v>
      </c>
      <c r="B28" s="603"/>
      <c r="C28" s="603"/>
      <c r="D28" s="603"/>
      <c r="E28" s="603"/>
      <c r="F28" s="603"/>
      <c r="G28" s="604"/>
      <c r="H28" s="605"/>
      <c r="I28" s="605"/>
      <c r="J28" s="605"/>
      <c r="K28" s="605"/>
      <c r="L28" s="605"/>
      <c r="M28" s="605"/>
      <c r="N28" s="31"/>
    </row>
    <row r="29" spans="1:14" ht="32.25" customHeight="1">
      <c r="A29" s="600" t="s">
        <v>384</v>
      </c>
      <c r="B29" s="600"/>
      <c r="C29" s="600"/>
      <c r="D29" s="600"/>
      <c r="E29" s="600"/>
      <c r="F29" s="600"/>
      <c r="G29" s="600"/>
      <c r="H29" s="601"/>
      <c r="I29" s="601"/>
      <c r="J29" s="601"/>
      <c r="K29" s="601"/>
      <c r="L29" s="601"/>
      <c r="M29" s="601"/>
      <c r="N29" s="31"/>
    </row>
    <row r="30" spans="1:14" ht="68.2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31"/>
    </row>
    <row r="31" spans="1:14" ht="52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31"/>
    </row>
    <row r="32" spans="1:14" ht="33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31"/>
    </row>
    <row r="33" spans="1:14" ht="21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31"/>
    </row>
    <row r="34" spans="1:14" ht="75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31"/>
    </row>
    <row r="35" spans="1:14" ht="34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31"/>
    </row>
    <row r="36" spans="1:14" ht="54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31"/>
    </row>
    <row r="37" spans="1:14" ht="60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31"/>
    </row>
    <row r="38" spans="1:14" ht="34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31"/>
    </row>
    <row r="39" spans="1:14" ht="55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31"/>
    </row>
    <row r="40" spans="1:14" ht="35.2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31"/>
    </row>
    <row r="41" spans="1:14" ht="72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31"/>
    </row>
    <row r="42" spans="1:14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31"/>
    </row>
    <row r="43" spans="1:14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31"/>
    </row>
    <row r="44" spans="1:14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31"/>
    </row>
    <row r="45" spans="1:14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31"/>
    </row>
    <row r="46" spans="1:14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31"/>
    </row>
    <row r="47" spans="1:14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31"/>
    </row>
    <row r="48" spans="1:14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31"/>
    </row>
    <row r="49" spans="1:14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31"/>
    </row>
    <row r="50" spans="1:14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31"/>
    </row>
    <row r="51" spans="1:14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31"/>
    </row>
    <row r="52" spans="1:14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31"/>
    </row>
    <row r="53" spans="1:14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31"/>
    </row>
    <row r="54" spans="1:14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31"/>
    </row>
    <row r="55" spans="1:14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31"/>
    </row>
    <row r="56" spans="1:14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31"/>
    </row>
    <row r="57" spans="1:14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31"/>
    </row>
    <row r="58" spans="1:14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31"/>
    </row>
    <row r="59" spans="1:14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31"/>
    </row>
    <row r="60" spans="1:14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31"/>
    </row>
    <row r="61" spans="1:14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1"/>
    </row>
    <row r="62" spans="1:14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31"/>
    </row>
    <row r="63" spans="1:14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31"/>
    </row>
    <row r="64" spans="1:14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31"/>
    </row>
    <row r="65" s="18" customFormat="1" ht="12.75">
      <c r="N65" s="31"/>
    </row>
    <row r="66" s="18" customFormat="1" ht="12.75">
      <c r="N66" s="31"/>
    </row>
    <row r="67" s="18" customFormat="1" ht="12.75">
      <c r="N67" s="31"/>
    </row>
    <row r="68" s="18" customFormat="1" ht="12.75">
      <c r="N68" s="31"/>
    </row>
    <row r="69" s="18" customFormat="1" ht="12.75">
      <c r="N69" s="31"/>
    </row>
    <row r="70" s="18" customFormat="1" ht="12.75">
      <c r="N70" s="31"/>
    </row>
    <row r="71" s="18" customFormat="1" ht="12.75">
      <c r="N71" s="31"/>
    </row>
    <row r="72" s="18" customFormat="1" ht="12.75">
      <c r="N72" s="31"/>
    </row>
    <row r="73" s="18" customFormat="1" ht="12.75">
      <c r="N73" s="31"/>
    </row>
    <row r="74" s="18" customFormat="1" ht="12.75">
      <c r="N74" s="31"/>
    </row>
    <row r="75" s="18" customFormat="1" ht="12.75">
      <c r="N75" s="31"/>
    </row>
    <row r="76" s="18" customFormat="1" ht="12.75">
      <c r="N76" s="31"/>
    </row>
    <row r="77" s="18" customFormat="1" ht="12.75">
      <c r="N77" s="31"/>
    </row>
    <row r="78" s="18" customFormat="1" ht="12.75">
      <c r="N78" s="31"/>
    </row>
    <row r="79" s="18" customFormat="1" ht="12.75">
      <c r="N79" s="31"/>
    </row>
    <row r="80" s="18" customFormat="1" ht="12.75">
      <c r="N80" s="31"/>
    </row>
    <row r="81" s="18" customFormat="1" ht="12.75">
      <c r="N81" s="31"/>
    </row>
    <row r="82" s="18" customFormat="1" ht="12.75">
      <c r="N82" s="31"/>
    </row>
    <row r="83" s="18" customFormat="1" ht="12.75">
      <c r="N83" s="31"/>
    </row>
    <row r="84" s="18" customFormat="1" ht="12.75">
      <c r="N84" s="31"/>
    </row>
    <row r="85" s="18" customFormat="1" ht="12.75">
      <c r="N85" s="31"/>
    </row>
    <row r="86" s="18" customFormat="1" ht="12.75">
      <c r="N86" s="31"/>
    </row>
    <row r="87" s="18" customFormat="1" ht="12.75">
      <c r="N87" s="31"/>
    </row>
    <row r="88" s="18" customFormat="1" ht="12.75">
      <c r="N88" s="31"/>
    </row>
    <row r="89" s="18" customFormat="1" ht="12.75">
      <c r="N89" s="31"/>
    </row>
    <row r="90" s="18" customFormat="1" ht="12.75">
      <c r="N90" s="31"/>
    </row>
    <row r="91" s="18" customFormat="1" ht="12.75">
      <c r="N91" s="31"/>
    </row>
    <row r="92" s="18" customFormat="1" ht="12.75">
      <c r="N92" s="31"/>
    </row>
    <row r="93" s="18" customFormat="1" ht="12.75">
      <c r="N93" s="31"/>
    </row>
    <row r="94" s="18" customFormat="1" ht="12.75">
      <c r="N94" s="31"/>
    </row>
    <row r="95" s="18" customFormat="1" ht="12.75">
      <c r="N95" s="31"/>
    </row>
    <row r="96" s="18" customFormat="1" ht="12.75">
      <c r="N96" s="31"/>
    </row>
    <row r="97" s="18" customFormat="1" ht="12.75">
      <c r="N97" s="31"/>
    </row>
    <row r="98" s="18" customFormat="1" ht="12.75">
      <c r="N98" s="31"/>
    </row>
    <row r="99" s="18" customFormat="1" ht="12.75">
      <c r="N99" s="31"/>
    </row>
    <row r="100" s="18" customFormat="1" ht="12.75">
      <c r="N100" s="31"/>
    </row>
    <row r="101" s="18" customFormat="1" ht="12.75">
      <c r="N101" s="31"/>
    </row>
    <row r="102" s="18" customFormat="1" ht="12.75">
      <c r="N102" s="31"/>
    </row>
    <row r="103" s="18" customFormat="1" ht="12.75">
      <c r="N103" s="31"/>
    </row>
    <row r="104" s="18" customFormat="1" ht="12.75">
      <c r="N104" s="31"/>
    </row>
    <row r="105" s="18" customFormat="1" ht="12.75">
      <c r="N105" s="31"/>
    </row>
    <row r="106" s="18" customFormat="1" ht="12.75">
      <c r="N106" s="31"/>
    </row>
    <row r="107" s="18" customFormat="1" ht="12.75">
      <c r="N107" s="31"/>
    </row>
    <row r="108" s="18" customFormat="1" ht="12.75">
      <c r="N108" s="31"/>
    </row>
    <row r="109" s="18" customFormat="1" ht="12.75">
      <c r="N109" s="31"/>
    </row>
    <row r="110" s="18" customFormat="1" ht="12.75">
      <c r="N110" s="31"/>
    </row>
    <row r="111" s="18" customFormat="1" ht="12.75">
      <c r="N111" s="31"/>
    </row>
    <row r="112" s="18" customFormat="1" ht="12.75">
      <c r="N112" s="31"/>
    </row>
    <row r="113" s="18" customFormat="1" ht="12.75">
      <c r="N113" s="31"/>
    </row>
    <row r="114" s="18" customFormat="1" ht="12.75">
      <c r="N114" s="31"/>
    </row>
    <row r="115" s="18" customFormat="1" ht="12.75">
      <c r="N115" s="31"/>
    </row>
    <row r="116" s="18" customFormat="1" ht="12.75">
      <c r="N116" s="31"/>
    </row>
    <row r="117" s="18" customFormat="1" ht="12.75">
      <c r="N117" s="31"/>
    </row>
    <row r="118" s="18" customFormat="1" ht="12.75">
      <c r="N118" s="31"/>
    </row>
    <row r="119" s="18" customFormat="1" ht="12.75">
      <c r="N119" s="31"/>
    </row>
    <row r="120" s="18" customFormat="1" ht="12.75">
      <c r="N120" s="31"/>
    </row>
    <row r="121" s="18" customFormat="1" ht="12.75">
      <c r="N121" s="31"/>
    </row>
    <row r="122" s="18" customFormat="1" ht="12.75">
      <c r="N122" s="31"/>
    </row>
    <row r="123" s="18" customFormat="1" ht="12.75">
      <c r="N123" s="31"/>
    </row>
    <row r="124" s="18" customFormat="1" ht="12.75">
      <c r="N124" s="31"/>
    </row>
    <row r="125" s="18" customFormat="1" ht="12.75">
      <c r="N125" s="31"/>
    </row>
    <row r="126" s="18" customFormat="1" ht="12.75">
      <c r="N126" s="31"/>
    </row>
    <row r="127" s="18" customFormat="1" ht="12.75">
      <c r="N127" s="31"/>
    </row>
    <row r="128" s="18" customFormat="1" ht="12.75">
      <c r="N128" s="31"/>
    </row>
    <row r="129" s="18" customFormat="1" ht="12.75">
      <c r="N129" s="31"/>
    </row>
    <row r="130" s="18" customFormat="1" ht="12.75">
      <c r="N130" s="31"/>
    </row>
    <row r="131" s="18" customFormat="1" ht="12.75">
      <c r="N131" s="31"/>
    </row>
    <row r="132" s="18" customFormat="1" ht="12.75">
      <c r="N132" s="31"/>
    </row>
    <row r="133" s="18" customFormat="1" ht="12.75">
      <c r="N133" s="31"/>
    </row>
    <row r="134" s="18" customFormat="1" ht="12.75">
      <c r="N134" s="31"/>
    </row>
    <row r="135" s="18" customFormat="1" ht="12.75">
      <c r="N135" s="31"/>
    </row>
    <row r="136" s="18" customFormat="1" ht="12.75">
      <c r="N136" s="31"/>
    </row>
    <row r="137" s="18" customFormat="1" ht="12.75">
      <c r="N137" s="31"/>
    </row>
    <row r="138" s="18" customFormat="1" ht="12.75">
      <c r="N138" s="31"/>
    </row>
    <row r="139" s="18" customFormat="1" ht="12.75">
      <c r="N139" s="31"/>
    </row>
    <row r="140" s="18" customFormat="1" ht="12.75">
      <c r="N140" s="31"/>
    </row>
    <row r="141" s="18" customFormat="1" ht="12.75">
      <c r="N141" s="31"/>
    </row>
    <row r="142" s="18" customFormat="1" ht="12.75">
      <c r="N142" s="31"/>
    </row>
    <row r="143" s="18" customFormat="1" ht="12.75">
      <c r="N143" s="31"/>
    </row>
    <row r="144" s="18" customFormat="1" ht="12.75">
      <c r="N144" s="31"/>
    </row>
    <row r="145" s="18" customFormat="1" ht="12.75">
      <c r="N145" s="31"/>
    </row>
    <row r="146" s="18" customFormat="1" ht="12.75">
      <c r="N146" s="31"/>
    </row>
    <row r="147" s="18" customFormat="1" ht="12.75">
      <c r="N147" s="31"/>
    </row>
    <row r="148" s="18" customFormat="1" ht="12.75">
      <c r="N148" s="31"/>
    </row>
    <row r="149" s="18" customFormat="1" ht="12.75">
      <c r="N149" s="31"/>
    </row>
    <row r="150" s="18" customFormat="1" ht="12.75">
      <c r="N150" s="31"/>
    </row>
    <row r="151" s="18" customFormat="1" ht="12.75">
      <c r="N151" s="31"/>
    </row>
    <row r="152" s="18" customFormat="1" ht="12.75">
      <c r="N152" s="31"/>
    </row>
    <row r="153" s="18" customFormat="1" ht="12.75">
      <c r="N153" s="31"/>
    </row>
    <row r="154" s="18" customFormat="1" ht="12.75">
      <c r="N154" s="31"/>
    </row>
    <row r="155" s="18" customFormat="1" ht="12.75">
      <c r="N155" s="31"/>
    </row>
    <row r="156" s="18" customFormat="1" ht="12.75">
      <c r="N156" s="31"/>
    </row>
    <row r="157" s="18" customFormat="1" ht="12.75">
      <c r="N157" s="31"/>
    </row>
    <row r="158" s="18" customFormat="1" ht="12.75">
      <c r="N158" s="31"/>
    </row>
    <row r="159" s="18" customFormat="1" ht="12.75">
      <c r="N159" s="31"/>
    </row>
    <row r="160" s="18" customFormat="1" ht="12.75">
      <c r="N160" s="31"/>
    </row>
    <row r="161" s="18" customFormat="1" ht="12.75">
      <c r="N161" s="31"/>
    </row>
    <row r="162" s="18" customFormat="1" ht="12.75">
      <c r="N162" s="31"/>
    </row>
    <row r="163" s="18" customFormat="1" ht="12.75">
      <c r="N163" s="31"/>
    </row>
    <row r="164" s="18" customFormat="1" ht="12.75">
      <c r="N164" s="31"/>
    </row>
    <row r="165" s="18" customFormat="1" ht="12.75">
      <c r="N165" s="31"/>
    </row>
    <row r="166" s="18" customFormat="1" ht="12.75">
      <c r="N166" s="31"/>
    </row>
    <row r="167" s="18" customFormat="1" ht="12.75">
      <c r="N167" s="31"/>
    </row>
    <row r="168" s="18" customFormat="1" ht="12.75">
      <c r="N168" s="31"/>
    </row>
    <row r="169" s="18" customFormat="1" ht="12.75">
      <c r="N169" s="31"/>
    </row>
    <row r="170" s="18" customFormat="1" ht="12.75">
      <c r="N170" s="31"/>
    </row>
    <row r="171" s="18" customFormat="1" ht="12.75">
      <c r="N171" s="31"/>
    </row>
    <row r="172" s="18" customFormat="1" ht="12.75">
      <c r="N172" s="31"/>
    </row>
    <row r="173" s="18" customFormat="1" ht="12.75">
      <c r="N173" s="31"/>
    </row>
    <row r="174" s="18" customFormat="1" ht="12.75">
      <c r="N174" s="31"/>
    </row>
    <row r="175" s="18" customFormat="1" ht="12.75">
      <c r="N175" s="31"/>
    </row>
    <row r="176" s="18" customFormat="1" ht="12.75">
      <c r="N176" s="31"/>
    </row>
    <row r="177" s="18" customFormat="1" ht="12.75">
      <c r="N177" s="31"/>
    </row>
    <row r="178" s="18" customFormat="1" ht="12.75">
      <c r="N178" s="31"/>
    </row>
    <row r="179" s="18" customFormat="1" ht="12.75">
      <c r="N179" s="31"/>
    </row>
    <row r="180" s="18" customFormat="1" ht="12.75">
      <c r="N180" s="31"/>
    </row>
    <row r="181" s="18" customFormat="1" ht="12.75">
      <c r="N181" s="31"/>
    </row>
    <row r="182" s="18" customFormat="1" ht="12.75">
      <c r="N182" s="31"/>
    </row>
    <row r="183" s="18" customFormat="1" ht="12.75">
      <c r="N183" s="31"/>
    </row>
    <row r="184" s="18" customFormat="1" ht="12.75">
      <c r="N184" s="31"/>
    </row>
    <row r="185" s="18" customFormat="1" ht="12.75">
      <c r="N185" s="31"/>
    </row>
    <row r="186" s="18" customFormat="1" ht="12.75">
      <c r="N186" s="31"/>
    </row>
    <row r="187" s="18" customFormat="1" ht="12.75">
      <c r="N187" s="31"/>
    </row>
    <row r="188" s="18" customFormat="1" ht="12.75">
      <c r="N188" s="31"/>
    </row>
    <row r="189" s="18" customFormat="1" ht="12.75">
      <c r="N189" s="31"/>
    </row>
    <row r="190" s="18" customFormat="1" ht="12.75">
      <c r="N190" s="31"/>
    </row>
    <row r="191" s="18" customFormat="1" ht="12.75">
      <c r="N191" s="31"/>
    </row>
    <row r="192" s="18" customFormat="1" ht="12.75">
      <c r="N192" s="31"/>
    </row>
    <row r="193" s="18" customFormat="1" ht="12.75">
      <c r="N193" s="31"/>
    </row>
    <row r="194" s="18" customFormat="1" ht="12.75">
      <c r="N194" s="31"/>
    </row>
    <row r="195" s="18" customFormat="1" ht="12.75">
      <c r="N195" s="31"/>
    </row>
    <row r="196" s="18" customFormat="1" ht="12.75">
      <c r="N196" s="31"/>
    </row>
    <row r="197" s="18" customFormat="1" ht="12.75">
      <c r="N197" s="31"/>
    </row>
    <row r="198" s="18" customFormat="1" ht="12.75">
      <c r="N198" s="31"/>
    </row>
    <row r="199" s="18" customFormat="1" ht="12.75">
      <c r="N199" s="31"/>
    </row>
    <row r="200" s="18" customFormat="1" ht="12.75">
      <c r="N200" s="31"/>
    </row>
    <row r="201" s="18" customFormat="1" ht="12.75">
      <c r="N201" s="31"/>
    </row>
    <row r="202" s="18" customFormat="1" ht="12.75">
      <c r="N202" s="31"/>
    </row>
    <row r="203" s="18" customFormat="1" ht="12.75">
      <c r="N203" s="31"/>
    </row>
    <row r="204" s="18" customFormat="1" ht="12.75">
      <c r="N204" s="31"/>
    </row>
    <row r="205" s="18" customFormat="1" ht="12.75">
      <c r="N205" s="31"/>
    </row>
    <row r="206" s="18" customFormat="1" ht="12.75">
      <c r="N206" s="31"/>
    </row>
    <row r="207" s="18" customFormat="1" ht="12.75">
      <c r="N207" s="31"/>
    </row>
    <row r="208" s="18" customFormat="1" ht="12.75">
      <c r="N208" s="31"/>
    </row>
    <row r="209" s="18" customFormat="1" ht="12.75">
      <c r="N209" s="31"/>
    </row>
    <row r="210" s="18" customFormat="1" ht="12.75">
      <c r="N210" s="31"/>
    </row>
    <row r="211" s="18" customFormat="1" ht="12.75">
      <c r="N211" s="31"/>
    </row>
    <row r="212" s="18" customFormat="1" ht="12.75">
      <c r="N212" s="31"/>
    </row>
    <row r="213" s="18" customFormat="1" ht="12.75">
      <c r="N213" s="31"/>
    </row>
    <row r="214" s="18" customFormat="1" ht="12.75">
      <c r="N214" s="31"/>
    </row>
    <row r="215" s="18" customFormat="1" ht="12.75">
      <c r="N215" s="31"/>
    </row>
    <row r="216" s="18" customFormat="1" ht="12.75">
      <c r="N216" s="31"/>
    </row>
    <row r="217" s="18" customFormat="1" ht="12.75">
      <c r="N217" s="31"/>
    </row>
    <row r="218" s="18" customFormat="1" ht="12.75">
      <c r="N218" s="31"/>
    </row>
    <row r="219" s="18" customFormat="1" ht="12.75">
      <c r="N219" s="31"/>
    </row>
    <row r="220" s="18" customFormat="1" ht="12.75">
      <c r="N220" s="31"/>
    </row>
    <row r="221" s="18" customFormat="1" ht="12.75">
      <c r="N221" s="31"/>
    </row>
    <row r="222" s="18" customFormat="1" ht="12.75">
      <c r="N222" s="31"/>
    </row>
    <row r="223" s="18" customFormat="1" ht="12.75">
      <c r="N223" s="31"/>
    </row>
    <row r="224" s="18" customFormat="1" ht="12.75">
      <c r="N224" s="31"/>
    </row>
    <row r="225" s="18" customFormat="1" ht="12.75">
      <c r="N225" s="31"/>
    </row>
    <row r="226" s="18" customFormat="1" ht="12.75">
      <c r="N226" s="31"/>
    </row>
    <row r="227" s="18" customFormat="1" ht="12.75">
      <c r="N227" s="31"/>
    </row>
    <row r="228" s="18" customFormat="1" ht="12.75">
      <c r="N228" s="31"/>
    </row>
    <row r="229" s="18" customFormat="1" ht="12.75">
      <c r="N229" s="31"/>
    </row>
    <row r="230" s="18" customFormat="1" ht="12.75">
      <c r="N230" s="31"/>
    </row>
    <row r="231" s="18" customFormat="1" ht="12.75">
      <c r="N231" s="31"/>
    </row>
    <row r="232" s="18" customFormat="1" ht="12.75">
      <c r="N232" s="31"/>
    </row>
    <row r="233" s="18" customFormat="1" ht="12.75">
      <c r="N233" s="31"/>
    </row>
    <row r="234" s="18" customFormat="1" ht="12.75">
      <c r="N234" s="31"/>
    </row>
    <row r="235" s="18" customFormat="1" ht="12.75">
      <c r="N235" s="31"/>
    </row>
    <row r="236" s="18" customFormat="1" ht="12.75">
      <c r="N236" s="31"/>
    </row>
    <row r="237" s="18" customFormat="1" ht="12.75">
      <c r="N237" s="31"/>
    </row>
    <row r="238" s="18" customFormat="1" ht="12.75">
      <c r="N238" s="31"/>
    </row>
    <row r="239" s="18" customFormat="1" ht="12.75">
      <c r="N239" s="31"/>
    </row>
    <row r="240" s="18" customFormat="1" ht="12.75">
      <c r="N240" s="31"/>
    </row>
    <row r="241" s="18" customFormat="1" ht="12.75">
      <c r="N241" s="31"/>
    </row>
  </sheetData>
  <sheetProtection password="FA29" sheet="1" objects="1" scenarios="1" formatColumns="0" formatRows="0"/>
  <mergeCells count="19">
    <mergeCell ref="A26:M27"/>
    <mergeCell ref="A29:G29"/>
    <mergeCell ref="H29:M29"/>
    <mergeCell ref="A28:G28"/>
    <mergeCell ref="H28:M28"/>
    <mergeCell ref="A19:M20"/>
    <mergeCell ref="A17:M18"/>
    <mergeCell ref="A22:M23"/>
    <mergeCell ref="A24:M25"/>
    <mergeCell ref="A2:M2"/>
    <mergeCell ref="A3:M3"/>
    <mergeCell ref="A21:M21"/>
    <mergeCell ref="A12:M12"/>
    <mergeCell ref="A4:M5"/>
    <mergeCell ref="A6:M7"/>
    <mergeCell ref="A8:M9"/>
    <mergeCell ref="A10:M11"/>
    <mergeCell ref="A13:M14"/>
    <mergeCell ref="A15:M16"/>
  </mergeCells>
  <dataValidations count="1">
    <dataValidation type="custom" operator="lessThanOrEqual" allowBlank="1" showInputMessage="1" showErrorMessage="1" prompt="Max. do 1000 znaków w komórce!&#10;" error=" Przekroczono liczbę znaków w komórce lub w danej części wniosku.&#10;&#10;Aby wrócić do edycji komórki kliknij &quot;Ponów próbę&quot;&#10;&#10;Aby wyjść z komórki bez zapisywania kliknij &quot;Anuluj&quot;" sqref="A4:M11 A13:M20 A22:M27">
      <formula1>AND(O5&lt;=1000,N$4&lt;=10000)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&amp;L&amp;T             &amp;D&amp;CStrona &amp;P z 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204"/>
  <sheetViews>
    <sheetView zoomScale="85" zoomScaleNormal="85" zoomScalePageLayoutView="0" workbookViewId="0" topLeftCell="A1">
      <selection activeCell="A6" sqref="A6:D13"/>
    </sheetView>
  </sheetViews>
  <sheetFormatPr defaultColWidth="9.140625" defaultRowHeight="12.75"/>
  <cols>
    <col min="14" max="14" width="11.7109375" style="31" customWidth="1"/>
    <col min="15" max="16" width="9.140625" style="18" customWidth="1"/>
    <col min="17" max="17" width="12.28125" style="18" bestFit="1" customWidth="1"/>
    <col min="18" max="54" width="9.140625" style="18" customWidth="1"/>
  </cols>
  <sheetData>
    <row r="1" spans="1:14" ht="13.5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58"/>
    </row>
    <row r="2" spans="1:20" ht="34.5" customHeight="1" thickBot="1">
      <c r="A2" s="527" t="s">
        <v>450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641"/>
      <c r="N2" s="631" t="s">
        <v>417</v>
      </c>
      <c r="O2" s="204"/>
      <c r="P2" s="204"/>
      <c r="Q2" s="204"/>
      <c r="R2" s="204"/>
      <c r="S2" s="204"/>
      <c r="T2" s="204"/>
    </row>
    <row r="3" spans="1:20" ht="83.25" customHeight="1" thickBot="1">
      <c r="A3" s="642" t="s">
        <v>385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4"/>
      <c r="N3" s="632"/>
      <c r="O3" s="204"/>
      <c r="P3" s="206" t="s">
        <v>47</v>
      </c>
      <c r="Q3" s="207">
        <f>Budżet_ogółem!$L$38</f>
        <v>0</v>
      </c>
      <c r="R3" s="204"/>
      <c r="S3" s="204"/>
      <c r="T3" s="204"/>
    </row>
    <row r="4" spans="1:20" ht="41.25" customHeight="1">
      <c r="A4" s="645" t="s">
        <v>258</v>
      </c>
      <c r="B4" s="646"/>
      <c r="C4" s="646"/>
      <c r="D4" s="647"/>
      <c r="E4" s="651" t="s">
        <v>386</v>
      </c>
      <c r="F4" s="652"/>
      <c r="G4" s="652"/>
      <c r="H4" s="652"/>
      <c r="I4" s="653"/>
      <c r="J4" s="651" t="s">
        <v>259</v>
      </c>
      <c r="K4" s="652"/>
      <c r="L4" s="652"/>
      <c r="M4" s="653"/>
      <c r="N4" s="109">
        <f>SUM(N7:N47)</f>
        <v>0</v>
      </c>
      <c r="O4" s="204"/>
      <c r="P4" s="194"/>
      <c r="Q4" s="194"/>
      <c r="R4" s="204"/>
      <c r="S4" s="204"/>
      <c r="T4" s="204"/>
    </row>
    <row r="5" spans="1:20" ht="48.75" customHeight="1" thickBot="1">
      <c r="A5" s="648"/>
      <c r="B5" s="649"/>
      <c r="C5" s="649"/>
      <c r="D5" s="650"/>
      <c r="E5" s="654"/>
      <c r="F5" s="655"/>
      <c r="G5" s="655"/>
      <c r="H5" s="655"/>
      <c r="I5" s="656"/>
      <c r="J5" s="654"/>
      <c r="K5" s="655"/>
      <c r="L5" s="655"/>
      <c r="M5" s="656"/>
      <c r="N5" s="110" t="s">
        <v>418</v>
      </c>
      <c r="O5" s="204"/>
      <c r="P5" s="204"/>
      <c r="Q5" s="204"/>
      <c r="R5" s="204"/>
      <c r="S5" s="204"/>
      <c r="T5" s="204"/>
    </row>
    <row r="6" spans="1:20" ht="12.75">
      <c r="A6" s="606">
        <f>IF($Q$3&gt;=2000000,IF(Wskaźniki!B34="","",Wskaźniki!B34),"")</f>
      </c>
      <c r="B6" s="607"/>
      <c r="C6" s="607"/>
      <c r="D6" s="607"/>
      <c r="E6" s="638" t="s">
        <v>455</v>
      </c>
      <c r="F6" s="639"/>
      <c r="G6" s="639"/>
      <c r="H6" s="639"/>
      <c r="I6" s="640"/>
      <c r="J6" s="615" t="s">
        <v>261</v>
      </c>
      <c r="K6" s="613"/>
      <c r="L6" s="613"/>
      <c r="M6" s="616"/>
      <c r="N6" s="111">
        <f>IF(10000-N4&lt;0,"Przekroczyłeś liczbę znaków",10000-N4)</f>
        <v>10000</v>
      </c>
      <c r="O6" s="204"/>
      <c r="P6" s="204"/>
      <c r="Q6" s="204"/>
      <c r="R6" s="204"/>
      <c r="S6" s="204"/>
      <c r="T6" s="204"/>
    </row>
    <row r="7" spans="1:20" ht="16.5" customHeight="1">
      <c r="A7" s="608"/>
      <c r="B7" s="609"/>
      <c r="C7" s="609"/>
      <c r="D7" s="609"/>
      <c r="E7" s="617"/>
      <c r="F7" s="618"/>
      <c r="G7" s="618"/>
      <c r="H7" s="618"/>
      <c r="I7" s="619"/>
      <c r="J7" s="618"/>
      <c r="K7" s="618"/>
      <c r="L7" s="618"/>
      <c r="M7" s="620"/>
      <c r="N7" s="60">
        <f>LEN(E7)+LEN(J7)+LEN(E9)+LEN(J9)+LEN(E11)+LEN(J11)+LEN(E13)+LEN(J13)</f>
        <v>0</v>
      </c>
      <c r="O7" s="204"/>
      <c r="P7" s="204"/>
      <c r="Q7" s="204"/>
      <c r="R7" s="204"/>
      <c r="S7" s="204"/>
      <c r="T7" s="204"/>
    </row>
    <row r="8" spans="1:20" ht="12.75">
      <c r="A8" s="608"/>
      <c r="B8" s="609"/>
      <c r="C8" s="609"/>
      <c r="D8" s="609"/>
      <c r="E8" s="621" t="s">
        <v>456</v>
      </c>
      <c r="F8" s="622"/>
      <c r="G8" s="622"/>
      <c r="H8" s="622"/>
      <c r="I8" s="623"/>
      <c r="J8" s="624" t="s">
        <v>260</v>
      </c>
      <c r="K8" s="625"/>
      <c r="L8" s="625"/>
      <c r="M8" s="626"/>
      <c r="N8" s="60"/>
      <c r="O8" s="204"/>
      <c r="P8" s="204"/>
      <c r="Q8" s="204"/>
      <c r="R8" s="204"/>
      <c r="S8" s="204"/>
      <c r="T8" s="204"/>
    </row>
    <row r="9" spans="1:20" ht="19.5" customHeight="1" thickBot="1">
      <c r="A9" s="608"/>
      <c r="B9" s="609"/>
      <c r="C9" s="609"/>
      <c r="D9" s="609"/>
      <c r="E9" s="617"/>
      <c r="F9" s="618"/>
      <c r="G9" s="618"/>
      <c r="H9" s="618"/>
      <c r="I9" s="619"/>
      <c r="J9" s="618"/>
      <c r="K9" s="618"/>
      <c r="L9" s="618"/>
      <c r="M9" s="620"/>
      <c r="N9" s="60"/>
      <c r="O9" s="204"/>
      <c r="P9" s="204"/>
      <c r="Q9" s="204"/>
      <c r="R9" s="204"/>
      <c r="S9" s="204"/>
      <c r="T9" s="204"/>
    </row>
    <row r="10" spans="1:20" ht="12.75" customHeight="1">
      <c r="A10" s="608"/>
      <c r="B10" s="609"/>
      <c r="C10" s="609"/>
      <c r="D10" s="609"/>
      <c r="E10" s="612" t="s">
        <v>455</v>
      </c>
      <c r="F10" s="613"/>
      <c r="G10" s="613"/>
      <c r="H10" s="613"/>
      <c r="I10" s="614"/>
      <c r="J10" s="615" t="s">
        <v>261</v>
      </c>
      <c r="K10" s="613"/>
      <c r="L10" s="613"/>
      <c r="M10" s="616"/>
      <c r="N10" s="60"/>
      <c r="O10" s="204"/>
      <c r="P10" s="204"/>
      <c r="Q10" s="204"/>
      <c r="R10" s="204"/>
      <c r="S10" s="204"/>
      <c r="T10" s="204"/>
    </row>
    <row r="11" spans="1:20" ht="14.25" customHeight="1">
      <c r="A11" s="608"/>
      <c r="B11" s="609"/>
      <c r="C11" s="609"/>
      <c r="D11" s="609"/>
      <c r="E11" s="617"/>
      <c r="F11" s="618"/>
      <c r="G11" s="618"/>
      <c r="H11" s="618"/>
      <c r="I11" s="619"/>
      <c r="J11" s="618"/>
      <c r="K11" s="618"/>
      <c r="L11" s="618"/>
      <c r="M11" s="620"/>
      <c r="N11" s="60"/>
      <c r="O11" s="204"/>
      <c r="P11" s="204"/>
      <c r="Q11" s="204"/>
      <c r="R11" s="204"/>
      <c r="S11" s="204"/>
      <c r="T11" s="204"/>
    </row>
    <row r="12" spans="1:20" ht="12.75" customHeight="1">
      <c r="A12" s="608"/>
      <c r="B12" s="609"/>
      <c r="C12" s="609"/>
      <c r="D12" s="609"/>
      <c r="E12" s="621" t="s">
        <v>456</v>
      </c>
      <c r="F12" s="622"/>
      <c r="G12" s="622"/>
      <c r="H12" s="622"/>
      <c r="I12" s="623"/>
      <c r="J12" s="624" t="s">
        <v>260</v>
      </c>
      <c r="K12" s="625"/>
      <c r="L12" s="625"/>
      <c r="M12" s="626"/>
      <c r="N12" s="60"/>
      <c r="O12" s="204"/>
      <c r="P12" s="204"/>
      <c r="Q12" s="204"/>
      <c r="R12" s="204"/>
      <c r="S12" s="204"/>
      <c r="T12" s="204"/>
    </row>
    <row r="13" spans="1:20" ht="17.25" customHeight="1" thickBot="1">
      <c r="A13" s="610"/>
      <c r="B13" s="611"/>
      <c r="C13" s="611"/>
      <c r="D13" s="611"/>
      <c r="E13" s="627"/>
      <c r="F13" s="628"/>
      <c r="G13" s="628"/>
      <c r="H13" s="628"/>
      <c r="I13" s="629"/>
      <c r="J13" s="628"/>
      <c r="K13" s="628"/>
      <c r="L13" s="628"/>
      <c r="M13" s="630"/>
      <c r="N13" s="60"/>
      <c r="O13" s="204"/>
      <c r="P13" s="204"/>
      <c r="Q13" s="204"/>
      <c r="R13" s="204"/>
      <c r="S13" s="204"/>
      <c r="T13" s="204"/>
    </row>
    <row r="14" spans="1:20" ht="12.75" customHeight="1">
      <c r="A14" s="606">
        <f>IF($Q$3&gt;=2000000,IF(Wskaźniki!B37="","",Wskaźniki!B37),"")</f>
      </c>
      <c r="B14" s="607"/>
      <c r="C14" s="607"/>
      <c r="D14" s="635"/>
      <c r="E14" s="612" t="s">
        <v>455</v>
      </c>
      <c r="F14" s="613"/>
      <c r="G14" s="613"/>
      <c r="H14" s="613"/>
      <c r="I14" s="614"/>
      <c r="J14" s="615" t="s">
        <v>261</v>
      </c>
      <c r="K14" s="613"/>
      <c r="L14" s="613"/>
      <c r="M14" s="616"/>
      <c r="N14" s="60"/>
      <c r="O14" s="204"/>
      <c r="P14" s="204"/>
      <c r="Q14" s="204"/>
      <c r="R14" s="204"/>
      <c r="S14" s="204"/>
      <c r="T14" s="204"/>
    </row>
    <row r="15" spans="1:20" ht="18.75" customHeight="1">
      <c r="A15" s="608"/>
      <c r="B15" s="609"/>
      <c r="C15" s="609"/>
      <c r="D15" s="636"/>
      <c r="E15" s="617"/>
      <c r="F15" s="618"/>
      <c r="G15" s="618"/>
      <c r="H15" s="618"/>
      <c r="I15" s="619"/>
      <c r="J15" s="618"/>
      <c r="K15" s="618"/>
      <c r="L15" s="618"/>
      <c r="M15" s="620"/>
      <c r="N15" s="60">
        <f>LEN(E15)+LEN(J15)+LEN(E17)+LEN(J17)+LEN(E19)+LEN(J19)+LEN(E21)+LEN(J21)</f>
        <v>0</v>
      </c>
      <c r="O15" s="204"/>
      <c r="P15" s="204"/>
      <c r="Q15" s="204"/>
      <c r="R15" s="204"/>
      <c r="S15" s="204"/>
      <c r="T15" s="204"/>
    </row>
    <row r="16" spans="1:20" ht="12.75" customHeight="1">
      <c r="A16" s="608"/>
      <c r="B16" s="609"/>
      <c r="C16" s="609"/>
      <c r="D16" s="636"/>
      <c r="E16" s="621" t="s">
        <v>456</v>
      </c>
      <c r="F16" s="622"/>
      <c r="G16" s="622"/>
      <c r="H16" s="622"/>
      <c r="I16" s="623"/>
      <c r="J16" s="624" t="s">
        <v>260</v>
      </c>
      <c r="K16" s="625"/>
      <c r="L16" s="625"/>
      <c r="M16" s="626"/>
      <c r="N16" s="60"/>
      <c r="O16" s="204"/>
      <c r="P16" s="204"/>
      <c r="Q16" s="204"/>
      <c r="R16" s="204"/>
      <c r="S16" s="204"/>
      <c r="T16" s="204"/>
    </row>
    <row r="17" spans="1:20" ht="21.75" customHeight="1" thickBot="1">
      <c r="A17" s="608"/>
      <c r="B17" s="609"/>
      <c r="C17" s="609"/>
      <c r="D17" s="636"/>
      <c r="E17" s="617"/>
      <c r="F17" s="618"/>
      <c r="G17" s="618"/>
      <c r="H17" s="618"/>
      <c r="I17" s="619"/>
      <c r="J17" s="618"/>
      <c r="K17" s="618"/>
      <c r="L17" s="618"/>
      <c r="M17" s="620"/>
      <c r="N17" s="60"/>
      <c r="O17" s="204"/>
      <c r="P17" s="204"/>
      <c r="Q17" s="204"/>
      <c r="R17" s="204"/>
      <c r="S17" s="204"/>
      <c r="T17" s="204"/>
    </row>
    <row r="18" spans="1:20" ht="12.75" customHeight="1">
      <c r="A18" s="608"/>
      <c r="B18" s="609"/>
      <c r="C18" s="609"/>
      <c r="D18" s="636"/>
      <c r="E18" s="612" t="s">
        <v>455</v>
      </c>
      <c r="F18" s="613"/>
      <c r="G18" s="613"/>
      <c r="H18" s="613"/>
      <c r="I18" s="614"/>
      <c r="J18" s="615" t="s">
        <v>261</v>
      </c>
      <c r="K18" s="613"/>
      <c r="L18" s="613"/>
      <c r="M18" s="616"/>
      <c r="N18" s="60"/>
      <c r="O18" s="204"/>
      <c r="P18" s="204"/>
      <c r="Q18" s="204"/>
      <c r="R18" s="204"/>
      <c r="S18" s="204"/>
      <c r="T18" s="204"/>
    </row>
    <row r="19" spans="1:14" ht="21" customHeight="1">
      <c r="A19" s="608"/>
      <c r="B19" s="609"/>
      <c r="C19" s="609"/>
      <c r="D19" s="636"/>
      <c r="E19" s="617"/>
      <c r="F19" s="618"/>
      <c r="G19" s="618"/>
      <c r="H19" s="618"/>
      <c r="I19" s="619"/>
      <c r="J19" s="618"/>
      <c r="K19" s="618"/>
      <c r="L19" s="618"/>
      <c r="M19" s="620"/>
      <c r="N19" s="60"/>
    </row>
    <row r="20" spans="1:14" ht="12.75" customHeight="1">
      <c r="A20" s="608"/>
      <c r="B20" s="609"/>
      <c r="C20" s="609"/>
      <c r="D20" s="636"/>
      <c r="E20" s="621" t="s">
        <v>456</v>
      </c>
      <c r="F20" s="622"/>
      <c r="G20" s="622"/>
      <c r="H20" s="622"/>
      <c r="I20" s="623"/>
      <c r="J20" s="624" t="s">
        <v>260</v>
      </c>
      <c r="K20" s="625"/>
      <c r="L20" s="625"/>
      <c r="M20" s="626"/>
      <c r="N20" s="60"/>
    </row>
    <row r="21" spans="1:14" ht="18" customHeight="1" thickBot="1">
      <c r="A21" s="610"/>
      <c r="B21" s="611"/>
      <c r="C21" s="611"/>
      <c r="D21" s="637"/>
      <c r="E21" s="617"/>
      <c r="F21" s="618"/>
      <c r="G21" s="618"/>
      <c r="H21" s="618"/>
      <c r="I21" s="619"/>
      <c r="J21" s="618"/>
      <c r="K21" s="618"/>
      <c r="L21" s="618"/>
      <c r="M21" s="620"/>
      <c r="N21" s="60"/>
    </row>
    <row r="22" spans="1:14" ht="12.75" customHeight="1">
      <c r="A22" s="606">
        <f>IF($Q$3&gt;=2000000,IF(Wskaźniki!B40="","",Wskaźniki!B40),"")</f>
      </c>
      <c r="B22" s="607"/>
      <c r="C22" s="607"/>
      <c r="D22" s="635"/>
      <c r="E22" s="612" t="s">
        <v>455</v>
      </c>
      <c r="F22" s="613"/>
      <c r="G22" s="613"/>
      <c r="H22" s="613"/>
      <c r="I22" s="614"/>
      <c r="J22" s="615" t="s">
        <v>261</v>
      </c>
      <c r="K22" s="613"/>
      <c r="L22" s="613"/>
      <c r="M22" s="616"/>
      <c r="N22" s="60"/>
    </row>
    <row r="23" spans="1:14" ht="12.75" customHeight="1">
      <c r="A23" s="608"/>
      <c r="B23" s="609"/>
      <c r="C23" s="609"/>
      <c r="D23" s="636"/>
      <c r="E23" s="617"/>
      <c r="F23" s="618"/>
      <c r="G23" s="618"/>
      <c r="H23" s="618"/>
      <c r="I23" s="619"/>
      <c r="J23" s="618"/>
      <c r="K23" s="618"/>
      <c r="L23" s="618"/>
      <c r="M23" s="620"/>
      <c r="N23" s="60">
        <f>LEN(E23)+LEN(J23)+LEN(E25)+LEN(J25)+LEN(E27)+LEN(J27)+LEN(E29)+LEN(J29)</f>
        <v>0</v>
      </c>
    </row>
    <row r="24" spans="1:14" ht="12.75" customHeight="1">
      <c r="A24" s="608"/>
      <c r="B24" s="609"/>
      <c r="C24" s="609"/>
      <c r="D24" s="636"/>
      <c r="E24" s="621" t="s">
        <v>456</v>
      </c>
      <c r="F24" s="622"/>
      <c r="G24" s="622"/>
      <c r="H24" s="622"/>
      <c r="I24" s="623"/>
      <c r="J24" s="624" t="s">
        <v>260</v>
      </c>
      <c r="K24" s="625"/>
      <c r="L24" s="625"/>
      <c r="M24" s="626"/>
      <c r="N24" s="60"/>
    </row>
    <row r="25" spans="1:14" ht="18.75" customHeight="1" thickBot="1">
      <c r="A25" s="608"/>
      <c r="B25" s="609"/>
      <c r="C25" s="609"/>
      <c r="D25" s="636"/>
      <c r="E25" s="617"/>
      <c r="F25" s="618"/>
      <c r="G25" s="618"/>
      <c r="H25" s="618"/>
      <c r="I25" s="619"/>
      <c r="J25" s="618"/>
      <c r="K25" s="618"/>
      <c r="L25" s="618"/>
      <c r="M25" s="620"/>
      <c r="N25" s="60"/>
    </row>
    <row r="26" spans="1:14" ht="12.75" customHeight="1">
      <c r="A26" s="608"/>
      <c r="B26" s="609"/>
      <c r="C26" s="609"/>
      <c r="D26" s="636"/>
      <c r="E26" s="612" t="s">
        <v>455</v>
      </c>
      <c r="F26" s="613"/>
      <c r="G26" s="613"/>
      <c r="H26" s="613"/>
      <c r="I26" s="614"/>
      <c r="J26" s="615" t="s">
        <v>261</v>
      </c>
      <c r="K26" s="613"/>
      <c r="L26" s="613"/>
      <c r="M26" s="616"/>
      <c r="N26" s="60"/>
    </row>
    <row r="27" spans="1:14" ht="18.75" customHeight="1">
      <c r="A27" s="608"/>
      <c r="B27" s="609"/>
      <c r="C27" s="609"/>
      <c r="D27" s="636"/>
      <c r="E27" s="617"/>
      <c r="F27" s="618"/>
      <c r="G27" s="618"/>
      <c r="H27" s="618"/>
      <c r="I27" s="619"/>
      <c r="J27" s="618"/>
      <c r="K27" s="618"/>
      <c r="L27" s="618"/>
      <c r="M27" s="620"/>
      <c r="N27" s="60"/>
    </row>
    <row r="28" spans="1:14" ht="12.75" customHeight="1">
      <c r="A28" s="608"/>
      <c r="B28" s="609"/>
      <c r="C28" s="609"/>
      <c r="D28" s="636"/>
      <c r="E28" s="621" t="s">
        <v>456</v>
      </c>
      <c r="F28" s="622"/>
      <c r="G28" s="622"/>
      <c r="H28" s="622"/>
      <c r="I28" s="623"/>
      <c r="J28" s="624" t="s">
        <v>260</v>
      </c>
      <c r="K28" s="625"/>
      <c r="L28" s="625"/>
      <c r="M28" s="626"/>
      <c r="N28" s="60"/>
    </row>
    <row r="29" spans="1:14" ht="18.75" customHeight="1" thickBot="1">
      <c r="A29" s="610"/>
      <c r="B29" s="611"/>
      <c r="C29" s="611"/>
      <c r="D29" s="637"/>
      <c r="E29" s="617"/>
      <c r="F29" s="618"/>
      <c r="G29" s="618"/>
      <c r="H29" s="618"/>
      <c r="I29" s="619"/>
      <c r="J29" s="618"/>
      <c r="K29" s="618"/>
      <c r="L29" s="618"/>
      <c r="M29" s="620"/>
      <c r="N29" s="60"/>
    </row>
    <row r="30" spans="1:14" ht="12.75" customHeight="1">
      <c r="A30" s="606">
        <f>IF($Q$3&gt;=2000000,IF(Wskaźniki!B43="","",Wskaźniki!B43),"")</f>
      </c>
      <c r="B30" s="607"/>
      <c r="C30" s="607"/>
      <c r="D30" s="607"/>
      <c r="E30" s="612" t="s">
        <v>455</v>
      </c>
      <c r="F30" s="613"/>
      <c r="G30" s="613"/>
      <c r="H30" s="613"/>
      <c r="I30" s="614"/>
      <c r="J30" s="615" t="s">
        <v>261</v>
      </c>
      <c r="K30" s="613"/>
      <c r="L30" s="613"/>
      <c r="M30" s="616"/>
      <c r="N30" s="60"/>
    </row>
    <row r="31" spans="1:14" ht="15" customHeight="1">
      <c r="A31" s="608"/>
      <c r="B31" s="609"/>
      <c r="C31" s="609"/>
      <c r="D31" s="609"/>
      <c r="E31" s="617"/>
      <c r="F31" s="618"/>
      <c r="G31" s="618"/>
      <c r="H31" s="618"/>
      <c r="I31" s="619"/>
      <c r="J31" s="618"/>
      <c r="K31" s="618"/>
      <c r="L31" s="618"/>
      <c r="M31" s="620"/>
      <c r="N31" s="60">
        <f>LEN(E31)+LEN(J31)+LEN(E33)+LEN(J33)+LEN(E35)+LEN(J35)+LEN(E37)+LEN(J37)</f>
        <v>0</v>
      </c>
    </row>
    <row r="32" spans="1:14" ht="12.75" customHeight="1">
      <c r="A32" s="608"/>
      <c r="B32" s="609"/>
      <c r="C32" s="609"/>
      <c r="D32" s="609"/>
      <c r="E32" s="621" t="s">
        <v>456</v>
      </c>
      <c r="F32" s="622"/>
      <c r="G32" s="622"/>
      <c r="H32" s="622"/>
      <c r="I32" s="623"/>
      <c r="J32" s="624" t="s">
        <v>260</v>
      </c>
      <c r="K32" s="625"/>
      <c r="L32" s="625"/>
      <c r="M32" s="626"/>
      <c r="N32" s="60"/>
    </row>
    <row r="33" spans="1:14" ht="15.75" customHeight="1" thickBot="1">
      <c r="A33" s="608"/>
      <c r="B33" s="609"/>
      <c r="C33" s="609"/>
      <c r="D33" s="609"/>
      <c r="E33" s="617"/>
      <c r="F33" s="618"/>
      <c r="G33" s="618"/>
      <c r="H33" s="618"/>
      <c r="I33" s="619"/>
      <c r="J33" s="618"/>
      <c r="K33" s="618"/>
      <c r="L33" s="618"/>
      <c r="M33" s="620"/>
      <c r="N33" s="60"/>
    </row>
    <row r="34" spans="1:14" ht="12.75" customHeight="1">
      <c r="A34" s="608"/>
      <c r="B34" s="609"/>
      <c r="C34" s="609"/>
      <c r="D34" s="609"/>
      <c r="E34" s="612" t="s">
        <v>455</v>
      </c>
      <c r="F34" s="613"/>
      <c r="G34" s="613"/>
      <c r="H34" s="613"/>
      <c r="I34" s="614"/>
      <c r="J34" s="615" t="s">
        <v>261</v>
      </c>
      <c r="K34" s="613"/>
      <c r="L34" s="613"/>
      <c r="M34" s="616"/>
      <c r="N34" s="33"/>
    </row>
    <row r="35" spans="1:14" ht="16.5" customHeight="1">
      <c r="A35" s="608"/>
      <c r="B35" s="609"/>
      <c r="C35" s="609"/>
      <c r="D35" s="609"/>
      <c r="E35" s="617"/>
      <c r="F35" s="618"/>
      <c r="G35" s="618"/>
      <c r="H35" s="618"/>
      <c r="I35" s="619"/>
      <c r="J35" s="618"/>
      <c r="K35" s="618"/>
      <c r="L35" s="618"/>
      <c r="M35" s="620"/>
      <c r="N35" s="33"/>
    </row>
    <row r="36" spans="1:14" ht="12.75" customHeight="1">
      <c r="A36" s="608"/>
      <c r="B36" s="609"/>
      <c r="C36" s="609"/>
      <c r="D36" s="609"/>
      <c r="E36" s="621" t="s">
        <v>456</v>
      </c>
      <c r="F36" s="622"/>
      <c r="G36" s="622"/>
      <c r="H36" s="622"/>
      <c r="I36" s="623"/>
      <c r="J36" s="624" t="s">
        <v>260</v>
      </c>
      <c r="K36" s="625"/>
      <c r="L36" s="625"/>
      <c r="M36" s="626"/>
      <c r="N36" s="33"/>
    </row>
    <row r="37" spans="1:14" ht="16.5" customHeight="1" thickBot="1">
      <c r="A37" s="610"/>
      <c r="B37" s="611"/>
      <c r="C37" s="611"/>
      <c r="D37" s="611"/>
      <c r="E37" s="617"/>
      <c r="F37" s="618"/>
      <c r="G37" s="618"/>
      <c r="H37" s="618"/>
      <c r="I37" s="619"/>
      <c r="J37" s="618"/>
      <c r="K37" s="618"/>
      <c r="L37" s="618"/>
      <c r="M37" s="620"/>
      <c r="N37" s="33"/>
    </row>
    <row r="38" spans="1:14" ht="12.75" customHeight="1">
      <c r="A38" s="606">
        <f>IF($Q$3&gt;=2000000,IF(Wskaźniki!B46="","",Wskaźniki!B46),"")</f>
      </c>
      <c r="B38" s="607"/>
      <c r="C38" s="607"/>
      <c r="D38" s="607"/>
      <c r="E38" s="612" t="s">
        <v>455</v>
      </c>
      <c r="F38" s="613"/>
      <c r="G38" s="613"/>
      <c r="H38" s="613"/>
      <c r="I38" s="614"/>
      <c r="J38" s="615" t="s">
        <v>261</v>
      </c>
      <c r="K38" s="613"/>
      <c r="L38" s="613"/>
      <c r="M38" s="616"/>
      <c r="N38" s="33"/>
    </row>
    <row r="39" spans="1:14" ht="12.75">
      <c r="A39" s="608"/>
      <c r="B39" s="609"/>
      <c r="C39" s="609"/>
      <c r="D39" s="609"/>
      <c r="E39" s="617"/>
      <c r="F39" s="618"/>
      <c r="G39" s="618"/>
      <c r="H39" s="618"/>
      <c r="I39" s="619"/>
      <c r="J39" s="618"/>
      <c r="K39" s="618"/>
      <c r="L39" s="618"/>
      <c r="M39" s="620"/>
      <c r="N39" s="60">
        <f>LEN(E39)+LEN(J39)+LEN(E41)+LEN(J41)+LEN(E43)+LEN(J43)+LEN(E45)+LEN(J45)</f>
        <v>0</v>
      </c>
    </row>
    <row r="40" spans="1:14" ht="12.75" customHeight="1">
      <c r="A40" s="608"/>
      <c r="B40" s="609"/>
      <c r="C40" s="609"/>
      <c r="D40" s="609"/>
      <c r="E40" s="633" t="s">
        <v>456</v>
      </c>
      <c r="F40" s="625"/>
      <c r="G40" s="625"/>
      <c r="H40" s="625"/>
      <c r="I40" s="634"/>
      <c r="J40" s="624" t="s">
        <v>260</v>
      </c>
      <c r="K40" s="625"/>
      <c r="L40" s="625"/>
      <c r="M40" s="626"/>
      <c r="N40" s="33"/>
    </row>
    <row r="41" spans="1:14" ht="13.5" thickBot="1">
      <c r="A41" s="608"/>
      <c r="B41" s="609"/>
      <c r="C41" s="609"/>
      <c r="D41" s="609"/>
      <c r="E41" s="617"/>
      <c r="F41" s="618"/>
      <c r="G41" s="618"/>
      <c r="H41" s="618"/>
      <c r="I41" s="619"/>
      <c r="J41" s="618"/>
      <c r="K41" s="618"/>
      <c r="L41" s="618"/>
      <c r="M41" s="620"/>
      <c r="N41" s="33"/>
    </row>
    <row r="42" spans="1:14" ht="12.75" customHeight="1">
      <c r="A42" s="608"/>
      <c r="B42" s="609"/>
      <c r="C42" s="609"/>
      <c r="D42" s="609"/>
      <c r="E42" s="612" t="s">
        <v>455</v>
      </c>
      <c r="F42" s="613"/>
      <c r="G42" s="613"/>
      <c r="H42" s="613"/>
      <c r="I42" s="614"/>
      <c r="J42" s="615" t="s">
        <v>261</v>
      </c>
      <c r="K42" s="613"/>
      <c r="L42" s="613"/>
      <c r="M42" s="616"/>
      <c r="N42" s="33"/>
    </row>
    <row r="43" spans="1:14" ht="12.75">
      <c r="A43" s="608"/>
      <c r="B43" s="609"/>
      <c r="C43" s="609"/>
      <c r="D43" s="609"/>
      <c r="E43" s="617"/>
      <c r="F43" s="618"/>
      <c r="G43" s="618"/>
      <c r="H43" s="618"/>
      <c r="I43" s="619"/>
      <c r="J43" s="618"/>
      <c r="K43" s="618"/>
      <c r="L43" s="618"/>
      <c r="M43" s="620"/>
      <c r="N43" s="33"/>
    </row>
    <row r="44" spans="1:14" ht="12.75" customHeight="1">
      <c r="A44" s="608"/>
      <c r="B44" s="609"/>
      <c r="C44" s="609"/>
      <c r="D44" s="609"/>
      <c r="E44" s="621" t="s">
        <v>456</v>
      </c>
      <c r="F44" s="622"/>
      <c r="G44" s="622"/>
      <c r="H44" s="622"/>
      <c r="I44" s="623"/>
      <c r="J44" s="624" t="s">
        <v>260</v>
      </c>
      <c r="K44" s="625"/>
      <c r="L44" s="625"/>
      <c r="M44" s="626"/>
      <c r="N44" s="33"/>
    </row>
    <row r="45" spans="1:14" ht="13.5" thickBot="1">
      <c r="A45" s="610"/>
      <c r="B45" s="611"/>
      <c r="C45" s="611"/>
      <c r="D45" s="611"/>
      <c r="E45" s="617"/>
      <c r="F45" s="618"/>
      <c r="G45" s="618"/>
      <c r="H45" s="618"/>
      <c r="I45" s="619"/>
      <c r="J45" s="618"/>
      <c r="K45" s="618"/>
      <c r="L45" s="618"/>
      <c r="M45" s="620"/>
      <c r="N45" s="33"/>
    </row>
    <row r="46" spans="1:14" ht="12.75" customHeight="1">
      <c r="A46" s="606">
        <f>IF($Q$3&gt;=2000000,IF(Wskaźniki!B49="","",Wskaźniki!B49),"")</f>
      </c>
      <c r="B46" s="607"/>
      <c r="C46" s="607"/>
      <c r="D46" s="607"/>
      <c r="E46" s="612" t="s">
        <v>455</v>
      </c>
      <c r="F46" s="613"/>
      <c r="G46" s="613"/>
      <c r="H46" s="613"/>
      <c r="I46" s="614"/>
      <c r="J46" s="615" t="s">
        <v>261</v>
      </c>
      <c r="K46" s="613"/>
      <c r="L46" s="613"/>
      <c r="M46" s="616"/>
      <c r="N46" s="33"/>
    </row>
    <row r="47" spans="1:14" ht="12.75">
      <c r="A47" s="608"/>
      <c r="B47" s="609"/>
      <c r="C47" s="609"/>
      <c r="D47" s="609"/>
      <c r="E47" s="617"/>
      <c r="F47" s="618"/>
      <c r="G47" s="618"/>
      <c r="H47" s="618"/>
      <c r="I47" s="619"/>
      <c r="J47" s="618"/>
      <c r="K47" s="618"/>
      <c r="L47" s="618"/>
      <c r="M47" s="620"/>
      <c r="N47" s="60">
        <f>LEN(E47)+LEN(J47)+LEN(E49)+LEN(J49)+LEN(E51)+LEN(J51)+LEN(E53)+LEN(J53)</f>
        <v>0</v>
      </c>
    </row>
    <row r="48" spans="1:14" ht="12.75" customHeight="1">
      <c r="A48" s="608"/>
      <c r="B48" s="609"/>
      <c r="C48" s="609"/>
      <c r="D48" s="609"/>
      <c r="E48" s="621" t="s">
        <v>456</v>
      </c>
      <c r="F48" s="622"/>
      <c r="G48" s="622"/>
      <c r="H48" s="622"/>
      <c r="I48" s="623"/>
      <c r="J48" s="624" t="s">
        <v>260</v>
      </c>
      <c r="K48" s="625"/>
      <c r="L48" s="625"/>
      <c r="M48" s="626"/>
      <c r="N48" s="33"/>
    </row>
    <row r="49" spans="1:14" ht="13.5" thickBot="1">
      <c r="A49" s="608"/>
      <c r="B49" s="609"/>
      <c r="C49" s="609"/>
      <c r="D49" s="609"/>
      <c r="E49" s="617"/>
      <c r="F49" s="618"/>
      <c r="G49" s="618"/>
      <c r="H49" s="618"/>
      <c r="I49" s="619"/>
      <c r="J49" s="618"/>
      <c r="K49" s="618"/>
      <c r="L49" s="618"/>
      <c r="M49" s="620"/>
      <c r="N49" s="20"/>
    </row>
    <row r="50" spans="1:14" ht="12.75" customHeight="1">
      <c r="A50" s="608"/>
      <c r="B50" s="609"/>
      <c r="C50" s="609"/>
      <c r="D50" s="609"/>
      <c r="E50" s="612" t="s">
        <v>455</v>
      </c>
      <c r="F50" s="613"/>
      <c r="G50" s="613"/>
      <c r="H50" s="613"/>
      <c r="I50" s="614"/>
      <c r="J50" s="615" t="s">
        <v>261</v>
      </c>
      <c r="K50" s="613"/>
      <c r="L50" s="613"/>
      <c r="M50" s="616"/>
      <c r="N50" s="20"/>
    </row>
    <row r="51" spans="1:14" ht="12.75">
      <c r="A51" s="608"/>
      <c r="B51" s="609"/>
      <c r="C51" s="609"/>
      <c r="D51" s="609"/>
      <c r="E51" s="617"/>
      <c r="F51" s="618"/>
      <c r="G51" s="618"/>
      <c r="H51" s="618"/>
      <c r="I51" s="619"/>
      <c r="J51" s="618"/>
      <c r="K51" s="618"/>
      <c r="L51" s="618"/>
      <c r="M51" s="620"/>
      <c r="N51" s="20"/>
    </row>
    <row r="52" spans="1:14" ht="12.75" customHeight="1">
      <c r="A52" s="608"/>
      <c r="B52" s="609"/>
      <c r="C52" s="609"/>
      <c r="D52" s="609"/>
      <c r="E52" s="621" t="s">
        <v>456</v>
      </c>
      <c r="F52" s="622"/>
      <c r="G52" s="622"/>
      <c r="H52" s="622"/>
      <c r="I52" s="623"/>
      <c r="J52" s="624" t="s">
        <v>260</v>
      </c>
      <c r="K52" s="625"/>
      <c r="L52" s="625"/>
      <c r="M52" s="626"/>
      <c r="N52" s="20"/>
    </row>
    <row r="53" spans="1:14" ht="13.5" thickBot="1">
      <c r="A53" s="610"/>
      <c r="B53" s="611"/>
      <c r="C53" s="611"/>
      <c r="D53" s="611"/>
      <c r="E53" s="627"/>
      <c r="F53" s="628"/>
      <c r="G53" s="628"/>
      <c r="H53" s="628"/>
      <c r="I53" s="629"/>
      <c r="J53" s="628"/>
      <c r="K53" s="628"/>
      <c r="L53" s="628"/>
      <c r="M53" s="630"/>
      <c r="N53" s="20"/>
    </row>
    <row r="54" spans="1:14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20"/>
    </row>
    <row r="55" spans="1:13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13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13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1:13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</row>
    <row r="59" spans="1:13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1:13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</row>
    <row r="61" spans="1:13" ht="12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1:13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1:13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 spans="1:13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1:13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1:13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</row>
    <row r="67" spans="1:13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8" spans="1:13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</row>
    <row r="69" spans="1:13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1:13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</row>
    <row r="71" spans="1:13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</row>
    <row r="72" spans="1:13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3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</row>
    <row r="74" spans="1:13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</row>
    <row r="75" spans="1:13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</row>
    <row r="76" spans="1:13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</row>
    <row r="77" spans="1:13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</row>
    <row r="78" spans="1:13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</row>
    <row r="79" spans="1:13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1:13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1:13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1:13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</row>
    <row r="83" spans="1:13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3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1:13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3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</row>
    <row r="87" spans="1:13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</row>
    <row r="88" spans="1:13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</row>
    <row r="89" spans="1:13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</row>
    <row r="90" spans="1:13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</row>
    <row r="91" spans="1:13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</row>
    <row r="92" spans="1:13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</row>
    <row r="93" spans="1:13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</row>
    <row r="94" spans="1:13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</row>
    <row r="95" spans="1:13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</row>
    <row r="96" spans="1:13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</row>
    <row r="97" spans="1:13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</row>
    <row r="98" spans="1:13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</row>
    <row r="99" spans="1:13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</row>
    <row r="100" spans="1:13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</row>
    <row r="101" spans="1:13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</row>
    <row r="102" spans="1:13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</row>
    <row r="103" spans="1:13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</row>
    <row r="104" spans="1:13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</row>
    <row r="105" spans="1:13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  <row r="106" spans="1:13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</row>
    <row r="107" spans="1:13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1:13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1:13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</row>
    <row r="110" spans="1:13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</row>
    <row r="111" spans="1:13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1:13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spans="1:13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</row>
    <row r="114" spans="1:13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1:13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</row>
    <row r="116" spans="1:13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</row>
    <row r="117" spans="1:13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</row>
    <row r="118" spans="1:13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</row>
    <row r="119" spans="1:13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</row>
    <row r="120" spans="1:13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</row>
    <row r="121" spans="1:13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</row>
    <row r="122" spans="1:13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1:13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1:13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</row>
    <row r="125" spans="1:13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</row>
    <row r="126" spans="1:13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</row>
    <row r="127" spans="1:13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</row>
    <row r="128" spans="1:13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</row>
    <row r="129" spans="1:13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</row>
    <row r="130" spans="1:13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</row>
    <row r="131" spans="1:13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</row>
    <row r="132" spans="1:13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</row>
    <row r="133" spans="1:13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</row>
    <row r="134" spans="1:13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</row>
    <row r="135" spans="1:13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</row>
    <row r="136" spans="1:13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</row>
    <row r="137" spans="1:13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</row>
    <row r="138" spans="1:13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</row>
    <row r="139" spans="1:13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</row>
    <row r="140" spans="1:13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</row>
    <row r="141" spans="1:13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</row>
    <row r="142" spans="1:13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</row>
    <row r="143" spans="1:13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</row>
    <row r="144" spans="1:13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</row>
    <row r="145" spans="1:13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</row>
    <row r="146" spans="1:13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</row>
    <row r="147" spans="1:13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</row>
    <row r="148" spans="1:13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</row>
    <row r="149" spans="1:13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</row>
    <row r="150" spans="1:13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</row>
    <row r="151" spans="1:13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</row>
    <row r="152" spans="1:13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</row>
    <row r="153" spans="1:13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</row>
    <row r="154" spans="1:13" ht="12.75">
      <c r="A154" s="184" t="s">
        <v>428</v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</row>
    <row r="155" spans="1:13" ht="12.75">
      <c r="A155" s="184" t="s">
        <v>429</v>
      </c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</row>
    <row r="156" spans="1:13" ht="12.75">
      <c r="A156" s="184" t="s">
        <v>430</v>
      </c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</row>
    <row r="157" spans="1:13" ht="12.75">
      <c r="A157" s="184" t="s">
        <v>440</v>
      </c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</row>
    <row r="158" spans="1:13" ht="12.75">
      <c r="A158" s="184" t="s">
        <v>441</v>
      </c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</row>
    <row r="159" spans="1:13" ht="12.75">
      <c r="A159" s="184" t="s">
        <v>442</v>
      </c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</row>
    <row r="160" spans="1:13" ht="12.75">
      <c r="A160" s="184" t="s">
        <v>443</v>
      </c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</row>
    <row r="161" spans="1:13" ht="12.75">
      <c r="A161" s="184" t="s">
        <v>444</v>
      </c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</row>
    <row r="162" spans="1:13" ht="12.75">
      <c r="A162" s="184" t="s">
        <v>445</v>
      </c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</row>
    <row r="163" spans="1:13" ht="12.75">
      <c r="A163" s="184" t="s">
        <v>446</v>
      </c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</row>
    <row r="164" spans="1:13" ht="12.75">
      <c r="A164" s="184" t="s">
        <v>447</v>
      </c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</row>
    <row r="165" spans="1:13" ht="12.75">
      <c r="A165" s="184" t="s">
        <v>448</v>
      </c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</row>
    <row r="166" spans="1:13" ht="12.75">
      <c r="A166" s="187" t="s">
        <v>343</v>
      </c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</row>
    <row r="167" spans="1:13" ht="12.75">
      <c r="A167" s="187" t="s">
        <v>344</v>
      </c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</row>
    <row r="168" spans="1:13" ht="12.75">
      <c r="A168" s="187" t="s">
        <v>345</v>
      </c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</row>
    <row r="169" spans="1:13" ht="12.75">
      <c r="A169" s="187" t="s">
        <v>346</v>
      </c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</row>
    <row r="170" spans="1:13" ht="12.75">
      <c r="A170" s="187" t="s">
        <v>343</v>
      </c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</row>
    <row r="171" spans="1:13" ht="12.75">
      <c r="A171" s="187" t="s">
        <v>344</v>
      </c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</row>
    <row r="172" spans="1:13" ht="12.75">
      <c r="A172" s="187" t="s">
        <v>345</v>
      </c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</row>
    <row r="173" spans="1:13" ht="12.75">
      <c r="A173" s="187" t="s">
        <v>346</v>
      </c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</row>
    <row r="174" spans="1:13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</row>
    <row r="175" spans="1:13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</row>
    <row r="176" spans="1:13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</row>
    <row r="177" spans="1:13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</row>
    <row r="178" spans="1:13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</row>
    <row r="179" spans="1:13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</row>
    <row r="180" spans="1:13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</row>
    <row r="181" spans="1:13" ht="12.7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</row>
    <row r="182" spans="1:13" ht="12.7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</row>
    <row r="183" spans="1:13" ht="12.7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</row>
    <row r="184" spans="1:13" ht="12.7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</row>
    <row r="185" spans="1:13" ht="12.7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</row>
    <row r="186" spans="1:13" ht="12.7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</row>
    <row r="187" spans="1:13" ht="12.7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</row>
    <row r="188" spans="1:13" ht="12.7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</row>
    <row r="189" spans="1:13" ht="12.7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</row>
    <row r="190" spans="1:13" ht="12.7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</row>
    <row r="191" spans="1:13" ht="12.7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</row>
    <row r="192" spans="1:13" ht="12.7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</row>
    <row r="193" spans="1:13" ht="12.7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</row>
    <row r="194" spans="1:13" ht="12.7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</row>
    <row r="195" spans="1:13" ht="12.7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</row>
    <row r="196" spans="1:13" ht="12.7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</row>
    <row r="197" spans="1:13" ht="12.7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</row>
    <row r="198" spans="1:13" ht="12.7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</row>
    <row r="199" spans="1:13" ht="12.7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</row>
    <row r="200" spans="1:13" ht="12.7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</row>
    <row r="201" spans="1:13" ht="12.7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</row>
    <row r="202" spans="1:13" ht="12.7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</row>
    <row r="203" spans="1:13" ht="12.7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</row>
    <row r="204" spans="1:13" ht="12.7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</row>
  </sheetData>
  <sheetProtection password="FA29" sheet="1" objects="1" scenarios="1" formatColumns="0" formatRows="0" insertColumns="0" insertRows="0"/>
  <mergeCells count="108">
    <mergeCell ref="A2:M2"/>
    <mergeCell ref="A3:M3"/>
    <mergeCell ref="A4:D5"/>
    <mergeCell ref="E4:I5"/>
    <mergeCell ref="J4:M5"/>
    <mergeCell ref="A6:D13"/>
    <mergeCell ref="E7:I7"/>
    <mergeCell ref="E12:I12"/>
    <mergeCell ref="J19:M19"/>
    <mergeCell ref="J7:M7"/>
    <mergeCell ref="E8:I8"/>
    <mergeCell ref="J8:M8"/>
    <mergeCell ref="J9:M9"/>
    <mergeCell ref="E6:I6"/>
    <mergeCell ref="J6:M6"/>
    <mergeCell ref="A14:D21"/>
    <mergeCell ref="E14:I14"/>
    <mergeCell ref="J14:M14"/>
    <mergeCell ref="E15:I15"/>
    <mergeCell ref="J15:M15"/>
    <mergeCell ref="J18:M18"/>
    <mergeCell ref="E19:I19"/>
    <mergeCell ref="J17:M17"/>
    <mergeCell ref="E18:I18"/>
    <mergeCell ref="J16:M16"/>
    <mergeCell ref="E16:I16"/>
    <mergeCell ref="E9:I9"/>
    <mergeCell ref="J10:M10"/>
    <mergeCell ref="J12:M12"/>
    <mergeCell ref="E10:I10"/>
    <mergeCell ref="E11:I11"/>
    <mergeCell ref="J11:M11"/>
    <mergeCell ref="E27:I27"/>
    <mergeCell ref="J27:M27"/>
    <mergeCell ref="E13:I13"/>
    <mergeCell ref="J13:M13"/>
    <mergeCell ref="E26:I26"/>
    <mergeCell ref="E20:I20"/>
    <mergeCell ref="J20:M20"/>
    <mergeCell ref="E21:I21"/>
    <mergeCell ref="J21:M21"/>
    <mergeCell ref="E17:I17"/>
    <mergeCell ref="J26:M26"/>
    <mergeCell ref="E24:I24"/>
    <mergeCell ref="J24:M24"/>
    <mergeCell ref="J25:M25"/>
    <mergeCell ref="E28:I28"/>
    <mergeCell ref="J28:M28"/>
    <mergeCell ref="A22:D29"/>
    <mergeCell ref="E22:I22"/>
    <mergeCell ref="J22:M22"/>
    <mergeCell ref="E23:I23"/>
    <mergeCell ref="J23:M23"/>
    <mergeCell ref="E29:I29"/>
    <mergeCell ref="J29:M29"/>
    <mergeCell ref="E25:I25"/>
    <mergeCell ref="E37:I37"/>
    <mergeCell ref="J37:M37"/>
    <mergeCell ref="J34:M34"/>
    <mergeCell ref="E35:I35"/>
    <mergeCell ref="J35:M35"/>
    <mergeCell ref="E36:I36"/>
    <mergeCell ref="J36:M36"/>
    <mergeCell ref="A30:D37"/>
    <mergeCell ref="E30:I30"/>
    <mergeCell ref="J30:M30"/>
    <mergeCell ref="E31:I31"/>
    <mergeCell ref="J31:M31"/>
    <mergeCell ref="E32:I32"/>
    <mergeCell ref="J32:M32"/>
    <mergeCell ref="E33:I33"/>
    <mergeCell ref="J33:M33"/>
    <mergeCell ref="E34:I34"/>
    <mergeCell ref="E44:I44"/>
    <mergeCell ref="J44:M44"/>
    <mergeCell ref="E45:I45"/>
    <mergeCell ref="J45:M45"/>
    <mergeCell ref="E42:I42"/>
    <mergeCell ref="J42:M42"/>
    <mergeCell ref="E43:I43"/>
    <mergeCell ref="J43:M43"/>
    <mergeCell ref="N2:N3"/>
    <mergeCell ref="A38:D45"/>
    <mergeCell ref="E38:I38"/>
    <mergeCell ref="J38:M38"/>
    <mergeCell ref="E39:I39"/>
    <mergeCell ref="J39:M39"/>
    <mergeCell ref="E40:I40"/>
    <mergeCell ref="J40:M40"/>
    <mergeCell ref="E41:I41"/>
    <mergeCell ref="J41:M41"/>
    <mergeCell ref="E53:I53"/>
    <mergeCell ref="J53:M53"/>
    <mergeCell ref="J50:M50"/>
    <mergeCell ref="E51:I51"/>
    <mergeCell ref="J51:M51"/>
    <mergeCell ref="E52:I52"/>
    <mergeCell ref="J52:M52"/>
    <mergeCell ref="A46:D53"/>
    <mergeCell ref="E46:I46"/>
    <mergeCell ref="J46:M46"/>
    <mergeCell ref="E47:I47"/>
    <mergeCell ref="J47:M47"/>
    <mergeCell ref="E48:I48"/>
    <mergeCell ref="J48:M48"/>
    <mergeCell ref="E49:I49"/>
    <mergeCell ref="J49:M49"/>
    <mergeCell ref="E50:I50"/>
  </mergeCells>
  <conditionalFormatting sqref="E7:M7 E9:M9 E11:M11 E13:M13 E15:M15 E17:M17 E19:M19 E21:M21 E23:M23 E25:M25 E27:M27 E29:M29 E31:M31 E33:M33 E35:M35 E37:M37 E39:M39 E41:M41 E43:M43 E45:M45 E47:M47 E49:M49 E51:M51 E53:M53 A6:D53">
    <cfRule type="expression" priority="1" dxfId="5" stopIfTrue="1">
      <formula>$Q$3&lt;=2000000</formula>
    </cfRule>
  </conditionalFormatting>
  <dataValidations count="2">
    <dataValidation type="custom" allowBlank="1" showInputMessage="1" showErrorMessage="1" error="Przekroczono limit 10 000 znaków.&#10;&#10;Aby wrócić do edycji komórki kliknij &quot;Ponów próbę&quot;&#10;&#10;Aby wyjść bez zapisywania kliknik &quot;Anuluj&quot;" sqref="E7:I7 E11:I11 E13:I13 E15:I15 E21:I21 E29:I29 E37:I37 E45:I45 E23:I23 E31:I31 E39:I39 E47:I47 E9:I9 E17:I17 E19:I19 E25:I25 E27:I27 E33:I33 E35:I35 E41:I41 E43:I43 E49:I49 E51:I51 E53:I53">
      <formula1>$N$4&lt;=10000</formula1>
    </dataValidation>
    <dataValidation type="custom" allowBlank="1" showInputMessage="1" showErrorMessage="1" error="Przekroczono limit 10 000 znaków.&#10;&#10;Aby wrócic do edycji komórki kliknij &quot;Ponów próbę&quot;.&#10;&#10;Aby wyjść bez zapisywania kliknij &quot;Anuluj'." sqref="J7:M7 J9:M9 J11:M11 J13:M13 J15:M15 J17:M17 J19:M19 J21:M21 J23:M23 J25:M25 J27:M27 J29:M29 J31:M31 J33:M33 J35:M35 J37:M37 J39:M39 J41:M41 J43:M43 J45:M45 J47:M47 J49:M49 J51:M51 J53:M53">
      <formula1>N$4&lt;=10000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&amp;L&amp;T                &amp;D&amp;CStrona &amp;P z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635"/>
  <sheetViews>
    <sheetView zoomScalePageLayoutView="0" workbookViewId="0" topLeftCell="A1">
      <selection activeCell="A4" sqref="A4:L6"/>
    </sheetView>
  </sheetViews>
  <sheetFormatPr defaultColWidth="9.140625" defaultRowHeight="12.75"/>
  <cols>
    <col min="10" max="10" width="10.7109375" style="0" customWidth="1"/>
    <col min="11" max="11" width="10.00390625" style="0" customWidth="1"/>
    <col min="12" max="12" width="23.28125" style="0" customWidth="1"/>
    <col min="13" max="13" width="10.8515625" style="18" customWidth="1"/>
    <col min="14" max="19" width="9.140625" style="18" customWidth="1"/>
  </cols>
  <sheetData>
    <row r="1" spans="1:13" ht="13.5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45.75" customHeight="1" thickBot="1">
      <c r="A2" s="663" t="s">
        <v>435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5"/>
      <c r="M2" s="48" t="s">
        <v>417</v>
      </c>
    </row>
    <row r="3" spans="1:13" ht="15.75" thickBot="1">
      <c r="A3" s="666" t="s">
        <v>262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8"/>
      <c r="M3" s="48">
        <f>LEN(A4)+LEN(A7)</f>
        <v>0</v>
      </c>
    </row>
    <row r="4" spans="1:13" ht="48.75" customHeight="1">
      <c r="A4" s="657"/>
      <c r="B4" s="658"/>
      <c r="C4" s="658"/>
      <c r="D4" s="658"/>
      <c r="E4" s="658"/>
      <c r="F4" s="658"/>
      <c r="G4" s="658"/>
      <c r="H4" s="658"/>
      <c r="I4" s="658"/>
      <c r="J4" s="658"/>
      <c r="K4" s="658"/>
      <c r="L4" s="659"/>
      <c r="M4" s="66" t="s">
        <v>418</v>
      </c>
    </row>
    <row r="5" spans="1:13" ht="43.5" customHeight="1">
      <c r="A5" s="660"/>
      <c r="B5" s="661"/>
      <c r="C5" s="661"/>
      <c r="D5" s="661"/>
      <c r="E5" s="661"/>
      <c r="F5" s="661"/>
      <c r="G5" s="661"/>
      <c r="H5" s="661"/>
      <c r="I5" s="661"/>
      <c r="J5" s="661"/>
      <c r="K5" s="661"/>
      <c r="L5" s="662"/>
      <c r="M5" s="49">
        <f>IF(2000-M3&lt;0,"Przekroczyłeś liczbę znaków",2000-M3)</f>
        <v>2000</v>
      </c>
    </row>
    <row r="6" spans="1:13" ht="90" customHeight="1" thickBot="1">
      <c r="A6" s="660"/>
      <c r="B6" s="661"/>
      <c r="C6" s="661"/>
      <c r="D6" s="661"/>
      <c r="E6" s="661"/>
      <c r="F6" s="661"/>
      <c r="G6" s="661"/>
      <c r="H6" s="661"/>
      <c r="I6" s="661"/>
      <c r="J6" s="661"/>
      <c r="K6" s="661"/>
      <c r="L6" s="662"/>
      <c r="M6" s="18">
        <f>LEN(A4)</f>
        <v>0</v>
      </c>
    </row>
    <row r="7" spans="1:13" ht="12.75" customHeight="1">
      <c r="A7" s="657"/>
      <c r="B7" s="658"/>
      <c r="C7" s="658"/>
      <c r="D7" s="658"/>
      <c r="E7" s="658"/>
      <c r="F7" s="658"/>
      <c r="G7" s="658"/>
      <c r="H7" s="658"/>
      <c r="I7" s="658"/>
      <c r="J7" s="658"/>
      <c r="K7" s="658"/>
      <c r="L7" s="659"/>
      <c r="M7" s="33"/>
    </row>
    <row r="8" spans="1:13" ht="12.75" customHeight="1">
      <c r="A8" s="660"/>
      <c r="B8" s="661"/>
      <c r="C8" s="661"/>
      <c r="D8" s="661"/>
      <c r="E8" s="661"/>
      <c r="F8" s="661"/>
      <c r="G8" s="661"/>
      <c r="H8" s="661"/>
      <c r="I8" s="661"/>
      <c r="J8" s="661"/>
      <c r="K8" s="661"/>
      <c r="L8" s="662"/>
      <c r="M8" s="33"/>
    </row>
    <row r="9" spans="1:13" ht="117.75" customHeight="1">
      <c r="A9" s="660"/>
      <c r="B9" s="661"/>
      <c r="C9" s="661"/>
      <c r="D9" s="661"/>
      <c r="E9" s="661"/>
      <c r="F9" s="661"/>
      <c r="G9" s="661"/>
      <c r="H9" s="661"/>
      <c r="I9" s="661"/>
      <c r="J9" s="661"/>
      <c r="K9" s="661"/>
      <c r="L9" s="662"/>
      <c r="M9" s="179">
        <f>LEN(A7)</f>
        <v>0</v>
      </c>
    </row>
    <row r="10" spans="1:13" ht="12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33"/>
    </row>
    <row r="11" spans="1:13" ht="12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33"/>
    </row>
    <row r="12" spans="1:13" ht="153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33"/>
    </row>
    <row r="13" spans="1:13" ht="12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33"/>
    </row>
    <row r="14" spans="1:13" ht="13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33"/>
    </row>
    <row r="15" spans="1:13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33"/>
    </row>
    <row r="16" spans="1:13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33"/>
    </row>
    <row r="17" spans="1:13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33"/>
    </row>
    <row r="18" spans="1:13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20"/>
    </row>
    <row r="19" spans="1:13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20"/>
    </row>
    <row r="20" spans="1:13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20"/>
    </row>
    <row r="21" spans="1:13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20"/>
    </row>
    <row r="22" spans="1:13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20"/>
    </row>
    <row r="23" spans="1:13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20"/>
    </row>
    <row r="24" spans="1:13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20"/>
    </row>
    <row r="25" spans="1:13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20"/>
    </row>
    <row r="26" spans="1:13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20"/>
    </row>
    <row r="27" spans="1:13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20"/>
    </row>
    <row r="28" spans="1:13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20"/>
    </row>
    <row r="29" spans="1:13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0"/>
    </row>
    <row r="30" spans="1:13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20"/>
    </row>
    <row r="31" spans="1:13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20"/>
    </row>
    <row r="32" spans="1:13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20"/>
    </row>
    <row r="33" spans="1:13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20"/>
    </row>
    <row r="34" spans="1:13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20"/>
    </row>
    <row r="35" spans="1:13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20"/>
    </row>
    <row r="36" spans="1:13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20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="18" customFormat="1" ht="12.75"/>
    <row r="50" s="18" customFormat="1" ht="12.75"/>
    <row r="51" s="18" customFormat="1" ht="12.75"/>
    <row r="52" s="18" customFormat="1" ht="12.75"/>
    <row r="53" s="18" customFormat="1" ht="12.75"/>
    <row r="54" s="18" customFormat="1" ht="12.75"/>
    <row r="55" s="18" customFormat="1" ht="12.75"/>
    <row r="56" s="18" customFormat="1" ht="12.75"/>
    <row r="57" s="18" customFormat="1" ht="12.75"/>
    <row r="58" s="18" customFormat="1" ht="12.75"/>
    <row r="59" s="18" customFormat="1" ht="12.75"/>
    <row r="60" s="18" customFormat="1" ht="12.75"/>
    <row r="61" s="18" customFormat="1" ht="12.75"/>
    <row r="62" s="18" customFormat="1" ht="12.75"/>
    <row r="63" s="18" customFormat="1" ht="12.75"/>
    <row r="64" s="18" customFormat="1" ht="12.75"/>
    <row r="65" s="18" customFormat="1" ht="12.75"/>
    <row r="66" s="18" customFormat="1" ht="12.75"/>
    <row r="67" s="18" customFormat="1" ht="12.75"/>
    <row r="68" s="18" customFormat="1" ht="12.75"/>
    <row r="69" s="18" customFormat="1" ht="12.75"/>
    <row r="70" s="18" customFormat="1" ht="12.75"/>
    <row r="71" s="18" customFormat="1" ht="12.75"/>
    <row r="72" s="18" customFormat="1" ht="12.75"/>
    <row r="73" s="18" customFormat="1" ht="12.75"/>
    <row r="74" s="18" customFormat="1" ht="12.75"/>
    <row r="75" s="18" customFormat="1" ht="12.75"/>
    <row r="76" s="18" customFormat="1" ht="12.75"/>
    <row r="77" s="18" customFormat="1" ht="12.75"/>
    <row r="78" s="18" customFormat="1" ht="12.75"/>
    <row r="79" s="18" customFormat="1" ht="12.75"/>
    <row r="80" s="18" customFormat="1" ht="12.75"/>
    <row r="81" s="18" customFormat="1" ht="12.75"/>
    <row r="82" s="18" customFormat="1" ht="12.75"/>
    <row r="83" s="18" customFormat="1" ht="12.75"/>
    <row r="84" s="18" customFormat="1" ht="12.75"/>
    <row r="85" s="18" customFormat="1" ht="12.75"/>
    <row r="86" s="18" customFormat="1" ht="12.75"/>
    <row r="87" s="18" customFormat="1" ht="12.75"/>
    <row r="88" s="18" customFormat="1" ht="12.75"/>
    <row r="89" s="18" customFormat="1" ht="12.75"/>
    <row r="90" s="18" customFormat="1" ht="12.75"/>
    <row r="91" s="18" customFormat="1" ht="12.75"/>
    <row r="92" s="18" customFormat="1" ht="12.75"/>
    <row r="93" s="18" customFormat="1" ht="12.75"/>
    <row r="94" s="18" customFormat="1" ht="12.75"/>
    <row r="95" s="18" customFormat="1" ht="12.75"/>
    <row r="96" s="18" customFormat="1" ht="12.75"/>
    <row r="97" s="18" customFormat="1" ht="12.75"/>
    <row r="98" s="18" customFormat="1" ht="12.75"/>
    <row r="99" s="18" customFormat="1" ht="12.75"/>
    <row r="100" s="18" customFormat="1" ht="12.75"/>
    <row r="101" s="18" customFormat="1" ht="12.75"/>
    <row r="102" s="18" customFormat="1" ht="12.75"/>
    <row r="103" s="18" customFormat="1" ht="12.75"/>
    <row r="104" s="18" customFormat="1" ht="12.75"/>
    <row r="105" s="18" customFormat="1" ht="12.75"/>
    <row r="106" s="18" customFormat="1" ht="12.75"/>
    <row r="107" s="18" customFormat="1" ht="12.75"/>
    <row r="108" s="18" customFormat="1" ht="12.75"/>
    <row r="109" s="18" customFormat="1" ht="12.75"/>
    <row r="110" s="18" customFormat="1" ht="12.75"/>
    <row r="111" s="18" customFormat="1" ht="12.75"/>
    <row r="112" s="18" customFormat="1" ht="12.75"/>
    <row r="113" s="18" customFormat="1" ht="12.75"/>
    <row r="114" s="18" customFormat="1" ht="12.75"/>
    <row r="115" s="18" customFormat="1" ht="12.75"/>
    <row r="116" s="18" customFormat="1" ht="12.75"/>
    <row r="117" s="18" customFormat="1" ht="12.75"/>
    <row r="118" s="18" customFormat="1" ht="12.75"/>
    <row r="119" s="18" customFormat="1" ht="12.75"/>
    <row r="120" s="18" customFormat="1" ht="12.75"/>
    <row r="121" s="18" customFormat="1" ht="12.75"/>
    <row r="122" s="18" customFormat="1" ht="12.75"/>
    <row r="123" s="18" customFormat="1" ht="12.75"/>
    <row r="124" s="18" customFormat="1" ht="12.75"/>
    <row r="125" s="18" customFormat="1" ht="12.75"/>
    <row r="126" s="18" customFormat="1" ht="12.75"/>
    <row r="127" s="18" customFormat="1" ht="12.75"/>
    <row r="128" s="18" customFormat="1" ht="12.75"/>
    <row r="129" s="18" customFormat="1" ht="12.75"/>
    <row r="130" s="18" customFormat="1" ht="12.75"/>
    <row r="131" s="18" customFormat="1" ht="12.75"/>
    <row r="132" s="18" customFormat="1" ht="12.75"/>
    <row r="133" s="18" customFormat="1" ht="12.75"/>
    <row r="134" s="18" customFormat="1" ht="12.75"/>
    <row r="135" s="18" customFormat="1" ht="12.75"/>
    <row r="136" s="18" customFormat="1" ht="12.75"/>
    <row r="137" s="18" customFormat="1" ht="12.75"/>
    <row r="138" s="18" customFormat="1" ht="12.75"/>
    <row r="139" s="18" customFormat="1" ht="12.75"/>
    <row r="140" s="18" customFormat="1" ht="12.75"/>
    <row r="141" s="18" customFormat="1" ht="12.75"/>
    <row r="142" s="18" customFormat="1" ht="12.75"/>
    <row r="143" s="18" customFormat="1" ht="12.75"/>
    <row r="144" s="18" customFormat="1" ht="12.75"/>
    <row r="145" s="18" customFormat="1" ht="12.75"/>
    <row r="146" s="18" customFormat="1" ht="12.75"/>
    <row r="147" s="18" customFormat="1" ht="12.75"/>
    <row r="148" s="18" customFormat="1" ht="12.75"/>
    <row r="149" s="18" customFormat="1" ht="12.75"/>
    <row r="150" s="18" customFormat="1" ht="12.75"/>
    <row r="151" s="18" customFormat="1" ht="12.75"/>
    <row r="152" s="18" customFormat="1" ht="12.75"/>
    <row r="153" s="18" customFormat="1" ht="12.75"/>
    <row r="154" s="18" customFormat="1" ht="12.75"/>
    <row r="155" s="18" customFormat="1" ht="12.75"/>
    <row r="156" s="18" customFormat="1" ht="12.75"/>
    <row r="157" s="18" customFormat="1" ht="12.75"/>
    <row r="158" s="18" customFormat="1" ht="12.75"/>
    <row r="159" s="18" customFormat="1" ht="12.75"/>
    <row r="160" s="18" customFormat="1" ht="12.75"/>
    <row r="161" s="18" customFormat="1" ht="12.75"/>
    <row r="162" s="18" customFormat="1" ht="12.75"/>
    <row r="163" s="18" customFormat="1" ht="12.75"/>
    <row r="164" s="18" customFormat="1" ht="12.75"/>
    <row r="165" s="18" customFormat="1" ht="12.75"/>
    <row r="166" s="18" customFormat="1" ht="12.75"/>
    <row r="167" s="18" customFormat="1" ht="12.75"/>
    <row r="168" s="18" customFormat="1" ht="12.75"/>
    <row r="169" s="18" customFormat="1" ht="12.75"/>
    <row r="170" s="18" customFormat="1" ht="12.75"/>
    <row r="171" s="18" customFormat="1" ht="12.75"/>
    <row r="172" s="18" customFormat="1" ht="12.75"/>
    <row r="173" s="18" customFormat="1" ht="12.75"/>
    <row r="174" s="18" customFormat="1" ht="12.75"/>
    <row r="175" s="18" customFormat="1" ht="12.75"/>
    <row r="176" s="18" customFormat="1" ht="12.75"/>
    <row r="177" s="18" customFormat="1" ht="12.75"/>
    <row r="178" s="18" customFormat="1" ht="12.75"/>
    <row r="179" s="18" customFormat="1" ht="12.75"/>
    <row r="180" s="18" customFormat="1" ht="12.75"/>
    <row r="181" s="18" customFormat="1" ht="12.75"/>
    <row r="182" s="18" customFormat="1" ht="12.75"/>
    <row r="183" s="18" customFormat="1" ht="12.75"/>
    <row r="184" s="18" customFormat="1" ht="12.75"/>
    <row r="185" s="18" customFormat="1" ht="12.75"/>
    <row r="186" s="18" customFormat="1" ht="12.75"/>
    <row r="187" s="18" customFormat="1" ht="12.75"/>
    <row r="188" s="18" customFormat="1" ht="12.75"/>
    <row r="189" s="18" customFormat="1" ht="12.75"/>
    <row r="190" s="18" customFormat="1" ht="12.75"/>
    <row r="191" s="18" customFormat="1" ht="12.75"/>
    <row r="192" s="18" customFormat="1" ht="12.75"/>
    <row r="193" s="18" customFormat="1" ht="12.75"/>
    <row r="194" s="18" customFormat="1" ht="12.75"/>
    <row r="195" s="18" customFormat="1" ht="12.75"/>
    <row r="196" s="18" customFormat="1" ht="12.75"/>
    <row r="197" s="18" customFormat="1" ht="12.75"/>
    <row r="198" s="18" customFormat="1" ht="12.75"/>
    <row r="199" s="18" customFormat="1" ht="12.75"/>
    <row r="200" s="18" customFormat="1" ht="12.75"/>
    <row r="201" s="18" customFormat="1" ht="12.75"/>
    <row r="202" s="18" customFormat="1" ht="12.75"/>
    <row r="203" s="18" customFormat="1" ht="12.75"/>
    <row r="204" s="18" customFormat="1" ht="12.75"/>
    <row r="205" s="18" customFormat="1" ht="12.75"/>
    <row r="206" s="18" customFormat="1" ht="12.75"/>
    <row r="207" s="18" customFormat="1" ht="12.75"/>
    <row r="208" s="18" customFormat="1" ht="12.75"/>
    <row r="209" s="18" customFormat="1" ht="12.75"/>
    <row r="210" s="18" customFormat="1" ht="12.75"/>
    <row r="211" s="18" customFormat="1" ht="12.75"/>
    <row r="212" s="18" customFormat="1" ht="12.75"/>
    <row r="213" s="18" customFormat="1" ht="12.75"/>
    <row r="214" s="18" customFormat="1" ht="12.75"/>
    <row r="215" s="18" customFormat="1" ht="12.75"/>
    <row r="216" s="18" customFormat="1" ht="12.75"/>
    <row r="217" s="18" customFormat="1" ht="12.75"/>
    <row r="218" s="18" customFormat="1" ht="12.75"/>
    <row r="219" s="18" customFormat="1" ht="12.75"/>
    <row r="220" s="18" customFormat="1" ht="12.75"/>
    <row r="221" s="18" customFormat="1" ht="12.75"/>
    <row r="222" s="18" customFormat="1" ht="12.75"/>
    <row r="223" s="18" customFormat="1" ht="12.75"/>
    <row r="224" s="18" customFormat="1" ht="12.75"/>
    <row r="225" s="18" customFormat="1" ht="12.75"/>
    <row r="226" s="18" customFormat="1" ht="12.75"/>
    <row r="227" s="18" customFormat="1" ht="12.75"/>
    <row r="228" s="18" customFormat="1" ht="12.75"/>
    <row r="229" s="18" customFormat="1" ht="12.75"/>
    <row r="230" s="18" customFormat="1" ht="12.75"/>
    <row r="231" s="18" customFormat="1" ht="12.75"/>
    <row r="232" s="18" customFormat="1" ht="12.75"/>
    <row r="233" s="18" customFormat="1" ht="12.75"/>
    <row r="234" s="18" customFormat="1" ht="12.75"/>
    <row r="235" s="18" customFormat="1" ht="12.75"/>
    <row r="236" s="18" customFormat="1" ht="12.75"/>
    <row r="237" s="18" customFormat="1" ht="12.75"/>
    <row r="238" s="18" customFormat="1" ht="12.75"/>
    <row r="239" s="18" customFormat="1" ht="12.75"/>
    <row r="240" s="18" customFormat="1" ht="12.75"/>
    <row r="241" s="18" customFormat="1" ht="12.75"/>
    <row r="242" s="18" customFormat="1" ht="12.75"/>
    <row r="243" s="18" customFormat="1" ht="12.75"/>
    <row r="244" s="18" customFormat="1" ht="12.75"/>
    <row r="245" s="18" customFormat="1" ht="12.75"/>
    <row r="246" s="18" customFormat="1" ht="12.75"/>
    <row r="247" s="18" customFormat="1" ht="12.75"/>
    <row r="248" s="18" customFormat="1" ht="12.75"/>
    <row r="249" s="18" customFormat="1" ht="12.75"/>
    <row r="250" s="18" customFormat="1" ht="12.75"/>
    <row r="251" s="18" customFormat="1" ht="12.75"/>
    <row r="252" s="18" customFormat="1" ht="12.75"/>
    <row r="253" s="18" customFormat="1" ht="12.75"/>
    <row r="254" s="18" customFormat="1" ht="12.75"/>
    <row r="255" s="18" customFormat="1" ht="12.75"/>
    <row r="256" s="18" customFormat="1" ht="12.75"/>
    <row r="257" s="18" customFormat="1" ht="12.75"/>
    <row r="258" s="18" customFormat="1" ht="12.75"/>
    <row r="259" s="18" customFormat="1" ht="12.75"/>
    <row r="260" s="18" customFormat="1" ht="12.75"/>
    <row r="261" s="18" customFormat="1" ht="12.75"/>
    <row r="262" s="18" customFormat="1" ht="12.75"/>
    <row r="263" s="18" customFormat="1" ht="12.75"/>
    <row r="264" s="18" customFormat="1" ht="12.75"/>
    <row r="265" s="18" customFormat="1" ht="12.75"/>
    <row r="266" s="18" customFormat="1" ht="12.75"/>
    <row r="267" s="18" customFormat="1" ht="12.75"/>
    <row r="268" s="18" customFormat="1" ht="12.75"/>
    <row r="269" s="18" customFormat="1" ht="12.75"/>
    <row r="270" s="18" customFormat="1" ht="12.75"/>
    <row r="271" s="18" customFormat="1" ht="12.75"/>
    <row r="272" s="18" customFormat="1" ht="12.75"/>
    <row r="273" s="18" customFormat="1" ht="12.75"/>
    <row r="274" s="18" customFormat="1" ht="12.75"/>
    <row r="275" s="18" customFormat="1" ht="12.75"/>
    <row r="276" s="18" customFormat="1" ht="12.75"/>
    <row r="277" s="18" customFormat="1" ht="12.75"/>
    <row r="278" s="18" customFormat="1" ht="12.75"/>
    <row r="279" s="18" customFormat="1" ht="12.75"/>
    <row r="280" s="18" customFormat="1" ht="12.75"/>
    <row r="281" s="18" customFormat="1" ht="12.75"/>
    <row r="282" s="18" customFormat="1" ht="12.75"/>
    <row r="283" s="18" customFormat="1" ht="12.75"/>
    <row r="284" s="18" customFormat="1" ht="12.75"/>
    <row r="285" s="18" customFormat="1" ht="12.75"/>
    <row r="286" s="18" customFormat="1" ht="12.75"/>
    <row r="287" s="18" customFormat="1" ht="12.75"/>
    <row r="288" s="18" customFormat="1" ht="12.75"/>
    <row r="289" s="18" customFormat="1" ht="12.75"/>
    <row r="290" s="18" customFormat="1" ht="12.75"/>
    <row r="291" s="18" customFormat="1" ht="12.75"/>
    <row r="292" s="18" customFormat="1" ht="12.75"/>
    <row r="293" s="18" customFormat="1" ht="12.75"/>
    <row r="294" s="18" customFormat="1" ht="12.75"/>
    <row r="295" s="18" customFormat="1" ht="12.75"/>
    <row r="296" s="18" customFormat="1" ht="12.75"/>
    <row r="297" s="18" customFormat="1" ht="12.75"/>
    <row r="298" s="18" customFormat="1" ht="12.75"/>
    <row r="299" s="18" customFormat="1" ht="12.75"/>
    <row r="300" s="18" customFormat="1" ht="12.75"/>
    <row r="301" s="18" customFormat="1" ht="12.75"/>
    <row r="302" s="18" customFormat="1" ht="12.75"/>
    <row r="303" s="18" customFormat="1" ht="12.75"/>
    <row r="304" s="18" customFormat="1" ht="12.75"/>
    <row r="305" s="18" customFormat="1" ht="12.75"/>
    <row r="306" s="18" customFormat="1" ht="12.75"/>
    <row r="307" s="18" customFormat="1" ht="12.75"/>
    <row r="308" s="18" customFormat="1" ht="12.75"/>
    <row r="309" s="18" customFormat="1" ht="12.75"/>
    <row r="310" s="18" customFormat="1" ht="12.75"/>
    <row r="311" s="18" customFormat="1" ht="12.75"/>
    <row r="312" s="18" customFormat="1" ht="12.75"/>
    <row r="313" s="18" customFormat="1" ht="12.75"/>
    <row r="314" s="18" customFormat="1" ht="12.75"/>
    <row r="315" s="18" customFormat="1" ht="12.75"/>
    <row r="316" s="18" customFormat="1" ht="12.75"/>
    <row r="317" s="18" customFormat="1" ht="12.75"/>
    <row r="318" s="18" customFormat="1" ht="12.75"/>
    <row r="319" s="18" customFormat="1" ht="12.75"/>
    <row r="320" s="18" customFormat="1" ht="12.75"/>
    <row r="321" s="18" customFormat="1" ht="12.75"/>
    <row r="322" s="18" customFormat="1" ht="12.75"/>
    <row r="323" s="18" customFormat="1" ht="12.75"/>
    <row r="324" s="18" customFormat="1" ht="12.75"/>
    <row r="325" s="18" customFormat="1" ht="12.75"/>
    <row r="326" s="18" customFormat="1" ht="12.75"/>
    <row r="327" s="18" customFormat="1" ht="12.75"/>
    <row r="328" s="18" customFormat="1" ht="12.75"/>
    <row r="329" s="18" customFormat="1" ht="12.75"/>
    <row r="330" s="18" customFormat="1" ht="12.75"/>
    <row r="331" s="18" customFormat="1" ht="12.75"/>
    <row r="332" s="18" customFormat="1" ht="12.75"/>
    <row r="333" s="18" customFormat="1" ht="12.75"/>
    <row r="334" s="18" customFormat="1" ht="12.75"/>
    <row r="335" s="18" customFormat="1" ht="12.75"/>
    <row r="336" s="18" customFormat="1" ht="12.75"/>
    <row r="337" s="18" customFormat="1" ht="12.75"/>
    <row r="338" s="18" customFormat="1" ht="12.75"/>
    <row r="339" s="18" customFormat="1" ht="12.75"/>
    <row r="340" s="18" customFormat="1" ht="12.75"/>
    <row r="341" s="18" customFormat="1" ht="12.75"/>
    <row r="342" s="18" customFormat="1" ht="12.75"/>
    <row r="343" s="18" customFormat="1" ht="12.75"/>
    <row r="344" s="18" customFormat="1" ht="12.75"/>
    <row r="345" s="18" customFormat="1" ht="12.75"/>
    <row r="346" s="18" customFormat="1" ht="12.75"/>
    <row r="347" s="18" customFormat="1" ht="12.75"/>
    <row r="348" s="18" customFormat="1" ht="12.75"/>
    <row r="349" s="18" customFormat="1" ht="12.75"/>
    <row r="350" s="18" customFormat="1" ht="12.75"/>
    <row r="351" s="18" customFormat="1" ht="12.75"/>
    <row r="352" s="18" customFormat="1" ht="12.75"/>
    <row r="353" s="18" customFormat="1" ht="12.75"/>
    <row r="354" s="18" customFormat="1" ht="12.75"/>
    <row r="355" s="18" customFormat="1" ht="12.75"/>
    <row r="356" s="18" customFormat="1" ht="12.75"/>
    <row r="357" s="18" customFormat="1" ht="12.75"/>
    <row r="358" s="18" customFormat="1" ht="12.75"/>
    <row r="359" s="18" customFormat="1" ht="12.75"/>
    <row r="360" s="18" customFormat="1" ht="12.75"/>
    <row r="361" s="18" customFormat="1" ht="12.75"/>
    <row r="362" s="18" customFormat="1" ht="12.75"/>
    <row r="363" s="18" customFormat="1" ht="12.75"/>
    <row r="364" s="18" customFormat="1" ht="12.75"/>
    <row r="365" s="18" customFormat="1" ht="12.75"/>
    <row r="366" s="18" customFormat="1" ht="12.75"/>
    <row r="367" s="18" customFormat="1" ht="12.75"/>
    <row r="368" s="18" customFormat="1" ht="12.75"/>
    <row r="369" s="18" customFormat="1" ht="12.75"/>
    <row r="370" s="18" customFormat="1" ht="12.75"/>
    <row r="371" s="18" customFormat="1" ht="12.75"/>
    <row r="372" s="18" customFormat="1" ht="12.75"/>
    <row r="373" s="18" customFormat="1" ht="12.75"/>
    <row r="374" s="18" customFormat="1" ht="12.75"/>
    <row r="375" s="18" customFormat="1" ht="12.75"/>
    <row r="376" s="18" customFormat="1" ht="12.75"/>
    <row r="377" s="18" customFormat="1" ht="12.75"/>
    <row r="378" s="18" customFormat="1" ht="12.75"/>
    <row r="379" s="18" customFormat="1" ht="12.75"/>
    <row r="380" s="18" customFormat="1" ht="12.75"/>
    <row r="381" s="18" customFormat="1" ht="12.75"/>
    <row r="382" s="18" customFormat="1" ht="12.75"/>
    <row r="383" s="18" customFormat="1" ht="12.75"/>
    <row r="384" s="18" customFormat="1" ht="12.75"/>
    <row r="385" s="18" customFormat="1" ht="12.75"/>
    <row r="386" s="18" customFormat="1" ht="12.75"/>
    <row r="387" s="18" customFormat="1" ht="12.75"/>
    <row r="388" s="18" customFormat="1" ht="12.75"/>
    <row r="389" s="18" customFormat="1" ht="12.75"/>
    <row r="390" s="18" customFormat="1" ht="12.75"/>
    <row r="391" s="18" customFormat="1" ht="12.75"/>
    <row r="392" s="18" customFormat="1" ht="12.75"/>
    <row r="393" s="18" customFormat="1" ht="12.75"/>
    <row r="394" s="18" customFormat="1" ht="12.75"/>
    <row r="395" s="18" customFormat="1" ht="12.75"/>
    <row r="396" s="18" customFormat="1" ht="12.75"/>
    <row r="397" s="18" customFormat="1" ht="12.75"/>
    <row r="398" s="18" customFormat="1" ht="12.75"/>
    <row r="399" s="18" customFormat="1" ht="12.75"/>
    <row r="400" s="18" customFormat="1" ht="12.75"/>
    <row r="401" s="18" customFormat="1" ht="12.75"/>
    <row r="402" s="18" customFormat="1" ht="12.75"/>
    <row r="403" s="18" customFormat="1" ht="12.75"/>
    <row r="404" s="18" customFormat="1" ht="12.75"/>
    <row r="405" s="18" customFormat="1" ht="12.75"/>
    <row r="406" s="18" customFormat="1" ht="12.75"/>
    <row r="407" s="18" customFormat="1" ht="12.75"/>
    <row r="408" s="18" customFormat="1" ht="12.75"/>
    <row r="409" s="18" customFormat="1" ht="12.75"/>
    <row r="410" s="18" customFormat="1" ht="12.75"/>
    <row r="411" s="18" customFormat="1" ht="12.75"/>
    <row r="412" s="18" customFormat="1" ht="12.75"/>
    <row r="413" s="18" customFormat="1" ht="12.75"/>
    <row r="414" s="18" customFormat="1" ht="12.75"/>
    <row r="415" s="18" customFormat="1" ht="12.75"/>
    <row r="416" s="18" customFormat="1" ht="12.75"/>
    <row r="417" s="18" customFormat="1" ht="12.75"/>
    <row r="418" s="18" customFormat="1" ht="12.75"/>
    <row r="419" s="18" customFormat="1" ht="12.75"/>
    <row r="420" s="18" customFormat="1" ht="12.75"/>
    <row r="421" s="18" customFormat="1" ht="12.75"/>
    <row r="422" s="18" customFormat="1" ht="12.75"/>
    <row r="423" s="18" customFormat="1" ht="12.75"/>
    <row r="424" s="18" customFormat="1" ht="12.75"/>
    <row r="425" s="18" customFormat="1" ht="12.75"/>
    <row r="426" s="18" customFormat="1" ht="12.75"/>
    <row r="427" s="18" customFormat="1" ht="12.75"/>
    <row r="428" s="18" customFormat="1" ht="12.75"/>
    <row r="429" s="18" customFormat="1" ht="12.75"/>
    <row r="430" s="18" customFormat="1" ht="12.75"/>
    <row r="431" s="18" customFormat="1" ht="12.75"/>
    <row r="432" s="18" customFormat="1" ht="12.75"/>
    <row r="433" s="18" customFormat="1" ht="12.75"/>
    <row r="434" s="18" customFormat="1" ht="12.75"/>
    <row r="435" s="18" customFormat="1" ht="12.75"/>
    <row r="436" s="18" customFormat="1" ht="12.75"/>
    <row r="437" s="18" customFormat="1" ht="12.75"/>
    <row r="438" s="18" customFormat="1" ht="12.75"/>
    <row r="439" s="18" customFormat="1" ht="12.75"/>
    <row r="440" s="18" customFormat="1" ht="12.75"/>
    <row r="441" s="18" customFormat="1" ht="12.75"/>
    <row r="442" s="18" customFormat="1" ht="12.75"/>
    <row r="443" s="18" customFormat="1" ht="12.75"/>
    <row r="444" s="18" customFormat="1" ht="12.75"/>
    <row r="445" s="18" customFormat="1" ht="12.75"/>
    <row r="446" s="18" customFormat="1" ht="12.75"/>
    <row r="447" s="18" customFormat="1" ht="12.75"/>
    <row r="448" s="18" customFormat="1" ht="12.75"/>
    <row r="449" s="18" customFormat="1" ht="12.75"/>
    <row r="450" s="18" customFormat="1" ht="12.75"/>
    <row r="451" s="18" customFormat="1" ht="12.75"/>
    <row r="452" s="18" customFormat="1" ht="12.75"/>
    <row r="453" s="18" customFormat="1" ht="12.75"/>
    <row r="454" s="18" customFormat="1" ht="12.75"/>
    <row r="455" s="18" customFormat="1" ht="12.75"/>
    <row r="456" s="18" customFormat="1" ht="12.75"/>
    <row r="457" s="18" customFormat="1" ht="12.75"/>
    <row r="458" s="18" customFormat="1" ht="12.75"/>
    <row r="459" s="18" customFormat="1" ht="12.75"/>
    <row r="460" s="18" customFormat="1" ht="12.75"/>
    <row r="461" s="18" customFormat="1" ht="12.75"/>
    <row r="462" s="18" customFormat="1" ht="12.75"/>
    <row r="463" s="18" customFormat="1" ht="12.75"/>
    <row r="464" s="18" customFormat="1" ht="12.75"/>
    <row r="465" s="18" customFormat="1" ht="12.75"/>
    <row r="466" s="18" customFormat="1" ht="12.75"/>
    <row r="467" s="18" customFormat="1" ht="12.75"/>
    <row r="468" s="18" customFormat="1" ht="12.75"/>
    <row r="469" s="18" customFormat="1" ht="12.75"/>
    <row r="470" s="18" customFormat="1" ht="12.75"/>
    <row r="471" s="18" customFormat="1" ht="12.75"/>
    <row r="472" s="18" customFormat="1" ht="12.75"/>
    <row r="473" s="18" customFormat="1" ht="12.75"/>
    <row r="474" s="18" customFormat="1" ht="12.75"/>
    <row r="475" s="18" customFormat="1" ht="12.75"/>
    <row r="476" s="18" customFormat="1" ht="12.75"/>
    <row r="477" s="18" customFormat="1" ht="12.75"/>
    <row r="478" s="18" customFormat="1" ht="12.75"/>
    <row r="479" s="18" customFormat="1" ht="12.75"/>
    <row r="480" s="18" customFormat="1" ht="12.75"/>
    <row r="481" s="18" customFormat="1" ht="12.75"/>
    <row r="482" s="18" customFormat="1" ht="12.75"/>
    <row r="483" s="18" customFormat="1" ht="12.75"/>
    <row r="484" s="18" customFormat="1" ht="12.75"/>
    <row r="485" s="18" customFormat="1" ht="12.75"/>
    <row r="486" s="18" customFormat="1" ht="12.75"/>
    <row r="487" s="18" customFormat="1" ht="12.75"/>
    <row r="488" s="18" customFormat="1" ht="12.75"/>
    <row r="489" s="18" customFormat="1" ht="12.75"/>
    <row r="490" s="18" customFormat="1" ht="12.75"/>
    <row r="491" s="18" customFormat="1" ht="12.75"/>
    <row r="492" s="18" customFormat="1" ht="12.75"/>
    <row r="493" s="18" customFormat="1" ht="12.75"/>
    <row r="494" s="18" customFormat="1" ht="12.75"/>
    <row r="495" s="18" customFormat="1" ht="12.75"/>
    <row r="496" s="18" customFormat="1" ht="12.75"/>
    <row r="497" s="18" customFormat="1" ht="12.75"/>
    <row r="498" s="18" customFormat="1" ht="12.75"/>
    <row r="499" s="18" customFormat="1" ht="12.75"/>
    <row r="500" s="18" customFormat="1" ht="12.75"/>
    <row r="501" s="18" customFormat="1" ht="12.75"/>
    <row r="502" s="18" customFormat="1" ht="12.75"/>
    <row r="503" s="18" customFormat="1" ht="12.75"/>
    <row r="504" s="18" customFormat="1" ht="12.75"/>
    <row r="505" s="18" customFormat="1" ht="12.75"/>
    <row r="506" s="18" customFormat="1" ht="12.75"/>
    <row r="507" s="18" customFormat="1" ht="12.75"/>
    <row r="508" s="18" customFormat="1" ht="12.75"/>
    <row r="509" s="18" customFormat="1" ht="12.75"/>
    <row r="510" s="18" customFormat="1" ht="12.75"/>
    <row r="511" s="18" customFormat="1" ht="12.75"/>
    <row r="512" s="18" customFormat="1" ht="12.75"/>
    <row r="513" s="18" customFormat="1" ht="12.75"/>
    <row r="514" s="18" customFormat="1" ht="12.75"/>
    <row r="515" s="18" customFormat="1" ht="12.75"/>
    <row r="516" s="18" customFormat="1" ht="12.75"/>
    <row r="517" s="18" customFormat="1" ht="12.75"/>
    <row r="518" s="18" customFormat="1" ht="12.75"/>
    <row r="519" s="18" customFormat="1" ht="12.75"/>
    <row r="520" s="18" customFormat="1" ht="12.75"/>
    <row r="521" s="18" customFormat="1" ht="12.75"/>
    <row r="522" s="18" customFormat="1" ht="12.75"/>
    <row r="523" s="18" customFormat="1" ht="12.75"/>
    <row r="524" s="18" customFormat="1" ht="12.75"/>
    <row r="525" s="18" customFormat="1" ht="12.75"/>
    <row r="526" s="18" customFormat="1" ht="12.75"/>
    <row r="527" s="18" customFormat="1" ht="12.75"/>
    <row r="528" s="18" customFormat="1" ht="12.75"/>
    <row r="529" s="18" customFormat="1" ht="12.75"/>
    <row r="530" s="18" customFormat="1" ht="12.75"/>
    <row r="531" s="18" customFormat="1" ht="12.75"/>
    <row r="532" s="18" customFormat="1" ht="12.75"/>
    <row r="533" s="18" customFormat="1" ht="12.75"/>
    <row r="534" s="18" customFormat="1" ht="12.75"/>
    <row r="535" s="18" customFormat="1" ht="12.75"/>
    <row r="536" s="18" customFormat="1" ht="12.75"/>
    <row r="537" s="18" customFormat="1" ht="12.75"/>
    <row r="538" s="18" customFormat="1" ht="12.75"/>
    <row r="539" s="18" customFormat="1" ht="12.75"/>
    <row r="540" s="18" customFormat="1" ht="12.75"/>
    <row r="541" s="18" customFormat="1" ht="12.75"/>
    <row r="542" s="18" customFormat="1" ht="12.75"/>
    <row r="543" s="18" customFormat="1" ht="12.75"/>
    <row r="544" s="18" customFormat="1" ht="12.75"/>
    <row r="545" s="18" customFormat="1" ht="12.75"/>
    <row r="546" s="18" customFormat="1" ht="12.75"/>
    <row r="547" s="18" customFormat="1" ht="12.75"/>
    <row r="548" s="18" customFormat="1" ht="12.75"/>
    <row r="549" s="18" customFormat="1" ht="12.75"/>
    <row r="550" s="18" customFormat="1" ht="12.75"/>
    <row r="551" s="18" customFormat="1" ht="12.75"/>
    <row r="552" s="18" customFormat="1" ht="12.75"/>
    <row r="553" s="18" customFormat="1" ht="12.75"/>
    <row r="554" s="18" customFormat="1" ht="12.75"/>
    <row r="555" s="18" customFormat="1" ht="12.75"/>
    <row r="556" s="18" customFormat="1" ht="12.75"/>
    <row r="557" s="18" customFormat="1" ht="12.75"/>
    <row r="558" s="18" customFormat="1" ht="12.75"/>
    <row r="559" s="18" customFormat="1" ht="12.75"/>
    <row r="560" s="18" customFormat="1" ht="12.75"/>
    <row r="561" s="18" customFormat="1" ht="12.75"/>
    <row r="562" s="18" customFormat="1" ht="12.75"/>
    <row r="563" s="18" customFormat="1" ht="12.75"/>
    <row r="564" s="18" customFormat="1" ht="12.75"/>
    <row r="565" s="18" customFormat="1" ht="12.75"/>
    <row r="566" s="18" customFormat="1" ht="12.75"/>
    <row r="567" s="18" customFormat="1" ht="12.75"/>
    <row r="568" s="18" customFormat="1" ht="12.75"/>
    <row r="569" s="18" customFormat="1" ht="12.75"/>
    <row r="570" s="18" customFormat="1" ht="12.75"/>
    <row r="571" s="18" customFormat="1" ht="12.75"/>
    <row r="572" s="18" customFormat="1" ht="12.75"/>
    <row r="573" s="18" customFormat="1" ht="12.75"/>
    <row r="574" s="18" customFormat="1" ht="12.75"/>
    <row r="575" s="18" customFormat="1" ht="12.75"/>
    <row r="576" s="18" customFormat="1" ht="12.75"/>
    <row r="577" s="18" customFormat="1" ht="12.75"/>
    <row r="578" s="18" customFormat="1" ht="12.75"/>
    <row r="579" s="18" customFormat="1" ht="12.75"/>
    <row r="580" s="18" customFormat="1" ht="12.75"/>
    <row r="581" s="18" customFormat="1" ht="12.75"/>
    <row r="582" s="18" customFormat="1" ht="12.75"/>
    <row r="583" s="18" customFormat="1" ht="12.75"/>
    <row r="584" s="18" customFormat="1" ht="12.75"/>
    <row r="585" s="18" customFormat="1" ht="12.75"/>
    <row r="586" s="18" customFormat="1" ht="12.75"/>
    <row r="587" s="18" customFormat="1" ht="12.75"/>
    <row r="588" s="18" customFormat="1" ht="12.75"/>
    <row r="589" s="18" customFormat="1" ht="12.75"/>
    <row r="590" s="18" customFormat="1" ht="12.75"/>
    <row r="591" s="18" customFormat="1" ht="12.75"/>
    <row r="592" s="18" customFormat="1" ht="12.75"/>
    <row r="593" s="18" customFormat="1" ht="12.75"/>
    <row r="594" s="18" customFormat="1" ht="12.75"/>
    <row r="595" s="18" customFormat="1" ht="12.75"/>
    <row r="596" s="18" customFormat="1" ht="12.75"/>
    <row r="597" s="18" customFormat="1" ht="12.75"/>
    <row r="598" s="18" customFormat="1" ht="12.75"/>
    <row r="599" s="18" customFormat="1" ht="12.75"/>
    <row r="600" s="18" customFormat="1" ht="12.75"/>
    <row r="601" s="18" customFormat="1" ht="12.75"/>
    <row r="602" s="18" customFormat="1" ht="12.75"/>
    <row r="603" s="18" customFormat="1" ht="12.75"/>
    <row r="604" s="18" customFormat="1" ht="12.75"/>
    <row r="605" s="18" customFormat="1" ht="12.75"/>
    <row r="606" s="18" customFormat="1" ht="12.75"/>
    <row r="607" s="18" customFormat="1" ht="12.75"/>
    <row r="608" s="18" customFormat="1" ht="12.75"/>
    <row r="609" s="18" customFormat="1" ht="12.75"/>
    <row r="610" s="18" customFormat="1" ht="12.75"/>
    <row r="611" s="18" customFormat="1" ht="12.75"/>
    <row r="612" s="18" customFormat="1" ht="12.75"/>
    <row r="613" s="18" customFormat="1" ht="12.75"/>
    <row r="614" s="18" customFormat="1" ht="12.75"/>
    <row r="615" s="18" customFormat="1" ht="12.75"/>
    <row r="616" s="18" customFormat="1" ht="12.75"/>
    <row r="617" s="18" customFormat="1" ht="12.75"/>
    <row r="618" s="18" customFormat="1" ht="12.75"/>
    <row r="619" s="18" customFormat="1" ht="12.75"/>
    <row r="620" s="18" customFormat="1" ht="12.75"/>
    <row r="621" s="18" customFormat="1" ht="12.75"/>
    <row r="622" s="18" customFormat="1" ht="12.75"/>
    <row r="623" s="18" customFormat="1" ht="12.75"/>
    <row r="624" s="18" customFormat="1" ht="12.75"/>
    <row r="625" spans="1:12" ht="12.7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</row>
    <row r="626" spans="1:12" ht="12.7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</row>
    <row r="627" spans="1:12" ht="12.75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</row>
    <row r="628" spans="1:12" ht="12.7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</row>
    <row r="629" spans="1:12" ht="12.7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</row>
    <row r="630" spans="1:12" ht="12.7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</row>
    <row r="631" spans="1:12" ht="12.7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</row>
    <row r="632" spans="1:12" ht="12.7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</row>
    <row r="633" spans="1:12" ht="12.75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</row>
    <row r="634" spans="1:12" ht="12.75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</row>
    <row r="635" spans="1:12" ht="12.7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</row>
  </sheetData>
  <sheetProtection password="FA29" sheet="1" objects="1" scenarios="1" formatColumns="0" formatRows="0"/>
  <mergeCells count="4">
    <mergeCell ref="A7:L9"/>
    <mergeCell ref="A2:L2"/>
    <mergeCell ref="A3:L3"/>
    <mergeCell ref="A4:L6"/>
  </mergeCells>
  <dataValidations count="2">
    <dataValidation type="custom" operator="lessThanOrEqual" allowBlank="1" showInputMessage="1" showErrorMessage="1" prompt="MAX. do 1000 znaków w komórce! &#10;" error="Przekroczono limit znaków w komórce lub na daną część wniosku!&#10;&#10;Aby wrócic do edycji komórki kliknij &quot;Ponów próbę&quot;.&#10;&#10;Aby wyjść bez zapisu kliknij &quot;Anuluj&quot;" sqref="A4:L6">
      <formula1>AND(M6&lt;=1000,M3&lt;=2000)</formula1>
    </dataValidation>
    <dataValidation type="custom" operator="lessThanOrEqual" allowBlank="1" showInputMessage="1" showErrorMessage="1" prompt="MAX. do 1000 znaków w komórce! &#10;" error="Przekroczono limit znaków w komórce lub na daną część wniosku!&#10;&#10;Aby wrócic do edycji komórki kliknij &quot;Ponów próbę&quot;.&#10;&#10;Aby wyjść bez zapisu kliknij &quot;Anuluj&quot;" sqref="A7:L9">
      <formula1>AND(M9&lt;=1000,M3&lt;=2000)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&amp;L&amp;T             &amp;D&amp;CStrona &amp;P z &amp;N&amp;R&amp;A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346"/>
  <sheetViews>
    <sheetView zoomScale="85" zoomScaleNormal="85" zoomScalePageLayoutView="0" workbookViewId="0" topLeftCell="A1">
      <selection activeCell="N2" sqref="N2"/>
    </sheetView>
  </sheetViews>
  <sheetFormatPr defaultColWidth="9.140625" defaultRowHeight="12.75"/>
  <cols>
    <col min="1" max="1" width="10.7109375" style="116" customWidth="1"/>
    <col min="2" max="2" width="9.8515625" style="5" customWidth="1"/>
    <col min="3" max="3" width="9.140625" style="5" customWidth="1"/>
    <col min="4" max="4" width="8.140625" style="5" customWidth="1"/>
    <col min="5" max="5" width="15.140625" style="5" customWidth="1"/>
    <col min="9" max="9" width="10.421875" style="0" customWidth="1"/>
    <col min="10" max="10" width="15.00390625" style="0" customWidth="1"/>
    <col min="11" max="11" width="16.00390625" style="0" customWidth="1"/>
    <col min="12" max="12" width="11.8515625" style="38" customWidth="1"/>
    <col min="13" max="13" width="11.57421875" style="60" customWidth="1"/>
    <col min="14" max="14" width="9.7109375" style="21" bestFit="1" customWidth="1"/>
    <col min="15" max="44" width="9.140625" style="20" customWidth="1"/>
  </cols>
  <sheetData>
    <row r="1" spans="1:17" ht="13.5" thickBot="1">
      <c r="A1" s="114"/>
      <c r="B1" s="39"/>
      <c r="C1" s="39"/>
      <c r="D1" s="39"/>
      <c r="E1" s="39"/>
      <c r="F1" s="33"/>
      <c r="G1" s="33"/>
      <c r="H1" s="33"/>
      <c r="I1" s="33"/>
      <c r="J1" s="33"/>
      <c r="K1" s="33"/>
      <c r="N1" s="198"/>
      <c r="O1" s="199"/>
      <c r="P1" s="199"/>
      <c r="Q1" s="199"/>
    </row>
    <row r="2" spans="1:20" ht="24.75" customHeight="1" thickBot="1">
      <c r="A2" s="669" t="s">
        <v>457</v>
      </c>
      <c r="B2" s="670"/>
      <c r="C2" s="670"/>
      <c r="D2" s="670"/>
      <c r="E2" s="670"/>
      <c r="F2" s="670"/>
      <c r="G2" s="670"/>
      <c r="H2" s="670"/>
      <c r="I2" s="670"/>
      <c r="J2" s="670"/>
      <c r="K2" s="671"/>
      <c r="L2" s="631" t="s">
        <v>417</v>
      </c>
      <c r="M2" s="191"/>
      <c r="N2" s="197"/>
      <c r="O2" s="194"/>
      <c r="P2" s="194" t="s">
        <v>46</v>
      </c>
      <c r="Q2" s="194"/>
      <c r="R2" s="127"/>
      <c r="S2" s="127"/>
      <c r="T2" s="127"/>
    </row>
    <row r="3" spans="1:20" ht="22.5" customHeight="1" thickBot="1">
      <c r="A3" s="672" t="s">
        <v>263</v>
      </c>
      <c r="B3" s="673"/>
      <c r="C3" s="673"/>
      <c r="D3" s="673"/>
      <c r="E3" s="673"/>
      <c r="F3" s="673"/>
      <c r="G3" s="673"/>
      <c r="H3" s="673"/>
      <c r="I3" s="673"/>
      <c r="J3" s="673"/>
      <c r="K3" s="674"/>
      <c r="L3" s="632"/>
      <c r="M3" s="191"/>
      <c r="N3" s="197"/>
      <c r="O3" s="194"/>
      <c r="P3" s="194">
        <f>Wnioskodawca!$G$58</f>
        <v>0</v>
      </c>
      <c r="Q3" s="194"/>
      <c r="R3" s="127"/>
      <c r="S3" s="127"/>
      <c r="T3" s="127"/>
    </row>
    <row r="4" spans="1:20" ht="12.75">
      <c r="A4" s="675" t="s">
        <v>500</v>
      </c>
      <c r="B4" s="676"/>
      <c r="C4" s="676"/>
      <c r="D4" s="676"/>
      <c r="E4" s="676"/>
      <c r="F4" s="676"/>
      <c r="G4" s="676"/>
      <c r="H4" s="676"/>
      <c r="I4" s="676"/>
      <c r="J4" s="676"/>
      <c r="K4" s="677"/>
      <c r="L4" s="109">
        <f>N4+Kwoty_ryczałtowe!N9+Potencjał!N4</f>
        <v>0</v>
      </c>
      <c r="M4" s="191"/>
      <c r="N4" s="205">
        <f>SUM(N7:N105)</f>
        <v>0</v>
      </c>
      <c r="O4" s="194"/>
      <c r="P4" s="194"/>
      <c r="Q4" s="194"/>
      <c r="R4" s="127"/>
      <c r="S4" s="127"/>
      <c r="T4" s="127"/>
    </row>
    <row r="5" spans="1:20" ht="105.75" customHeight="1" thickBot="1">
      <c r="A5" s="678"/>
      <c r="B5" s="679"/>
      <c r="C5" s="679"/>
      <c r="D5" s="679"/>
      <c r="E5" s="679"/>
      <c r="F5" s="679"/>
      <c r="G5" s="679"/>
      <c r="H5" s="679"/>
      <c r="I5" s="679"/>
      <c r="J5" s="679"/>
      <c r="K5" s="680"/>
      <c r="L5" s="110" t="s">
        <v>451</v>
      </c>
      <c r="M5" s="200" t="s">
        <v>452</v>
      </c>
      <c r="N5" s="197"/>
      <c r="O5" s="194"/>
      <c r="P5" s="194"/>
      <c r="Q5" s="194"/>
      <c r="R5" s="127"/>
      <c r="S5" s="127"/>
      <c r="T5" s="127"/>
    </row>
    <row r="6" spans="1:20" ht="59.25" customHeight="1" thickBot="1">
      <c r="A6" s="213" t="s">
        <v>221</v>
      </c>
      <c r="B6" s="681" t="s">
        <v>265</v>
      </c>
      <c r="C6" s="682"/>
      <c r="D6" s="682"/>
      <c r="E6" s="683"/>
      <c r="F6" s="681" t="s">
        <v>264</v>
      </c>
      <c r="G6" s="684"/>
      <c r="H6" s="685"/>
      <c r="I6" s="214" t="s">
        <v>266</v>
      </c>
      <c r="J6" s="686" t="s">
        <v>267</v>
      </c>
      <c r="K6" s="687"/>
      <c r="L6" s="111" t="str">
        <f>IF(Wnioskodawca!G58="NIE",IF(15000-L4&lt;0,"Przekroczyłeś liczbę znaków",15000-L4),"Nie dotyczy")</f>
        <v>Nie dotyczy</v>
      </c>
      <c r="M6" s="203" t="str">
        <f>IF(Wnioskodawca!G58="TAK",IF(20000-L4&lt;0,"Przekroczyłeś liczbę znaków",20000-L4),"Nie dotyczy")</f>
        <v>Nie dotyczy</v>
      </c>
      <c r="N6" s="197">
        <f>IF(L6="Nie dotyczy",20000-L4,15000-L4)</f>
        <v>20000</v>
      </c>
      <c r="O6" s="194"/>
      <c r="P6" s="194"/>
      <c r="Q6" s="194"/>
      <c r="R6" s="127"/>
      <c r="S6" s="127"/>
      <c r="T6" s="127"/>
    </row>
    <row r="7" spans="1:20" ht="51" customHeight="1" thickBot="1">
      <c r="A7" s="688" t="s">
        <v>223</v>
      </c>
      <c r="B7" s="691"/>
      <c r="C7" s="692"/>
      <c r="D7" s="692"/>
      <c r="E7" s="693"/>
      <c r="F7" s="704"/>
      <c r="G7" s="705"/>
      <c r="H7" s="706"/>
      <c r="I7" s="215"/>
      <c r="J7" s="700"/>
      <c r="K7" s="701"/>
      <c r="L7" s="112"/>
      <c r="M7" s="191"/>
      <c r="N7" s="205">
        <f>LEN(J7)+LEN(C12)+LEN(C13)+LEN(C14)+LEN(C15)</f>
        <v>0</v>
      </c>
      <c r="O7" s="194"/>
      <c r="P7" s="194"/>
      <c r="Q7" s="194"/>
      <c r="R7" s="127"/>
      <c r="S7" s="127"/>
      <c r="T7" s="127"/>
    </row>
    <row r="8" spans="1:20" ht="12.75" customHeight="1" thickBot="1">
      <c r="A8" s="689"/>
      <c r="B8" s="694"/>
      <c r="C8" s="695"/>
      <c r="D8" s="695"/>
      <c r="E8" s="696"/>
      <c r="F8" s="704"/>
      <c r="G8" s="705"/>
      <c r="H8" s="706"/>
      <c r="I8" s="216"/>
      <c r="J8" s="700"/>
      <c r="K8" s="701"/>
      <c r="L8" s="112"/>
      <c r="M8" s="191"/>
      <c r="N8" s="196"/>
      <c r="O8" s="127"/>
      <c r="P8" s="127"/>
      <c r="Q8" s="127"/>
      <c r="R8" s="127"/>
      <c r="S8" s="127"/>
      <c r="T8" s="127"/>
    </row>
    <row r="9" spans="1:18" ht="15.75" customHeight="1" thickBot="1">
      <c r="A9" s="689"/>
      <c r="B9" s="694"/>
      <c r="C9" s="695"/>
      <c r="D9" s="695"/>
      <c r="E9" s="696"/>
      <c r="F9" s="704"/>
      <c r="G9" s="705"/>
      <c r="H9" s="706"/>
      <c r="I9" s="217"/>
      <c r="J9" s="700"/>
      <c r="K9" s="701"/>
      <c r="L9" s="112"/>
      <c r="M9" s="191"/>
      <c r="N9" s="196"/>
      <c r="O9" s="127"/>
      <c r="P9" s="127"/>
      <c r="Q9" s="127"/>
      <c r="R9" s="127"/>
    </row>
    <row r="10" spans="1:18" ht="13.5" customHeight="1" thickBot="1">
      <c r="A10" s="689"/>
      <c r="B10" s="694"/>
      <c r="C10" s="695"/>
      <c r="D10" s="695"/>
      <c r="E10" s="696"/>
      <c r="F10" s="704"/>
      <c r="G10" s="705"/>
      <c r="H10" s="706"/>
      <c r="I10" s="217"/>
      <c r="J10" s="700"/>
      <c r="K10" s="701"/>
      <c r="L10" s="112"/>
      <c r="O10" s="194">
        <f>IF(Wskaźniki!B10="","",Wskaźniki!B10)</f>
      </c>
      <c r="P10" s="194"/>
      <c r="Q10" s="127"/>
      <c r="R10" s="127"/>
    </row>
    <row r="11" spans="1:18" ht="15" customHeight="1">
      <c r="A11" s="690"/>
      <c r="B11" s="697"/>
      <c r="C11" s="698"/>
      <c r="D11" s="698"/>
      <c r="E11" s="699"/>
      <c r="F11" s="704"/>
      <c r="G11" s="705"/>
      <c r="H11" s="706"/>
      <c r="I11" s="217"/>
      <c r="J11" s="702"/>
      <c r="K11" s="703"/>
      <c r="L11" s="112"/>
      <c r="O11" s="194">
        <f>IF(Wskaźniki!B13="","",Wskaźniki!B13)</f>
      </c>
      <c r="P11" s="194"/>
      <c r="Q11" s="127"/>
      <c r="R11" s="127"/>
    </row>
    <row r="12" spans="1:18" ht="29.25" customHeight="1">
      <c r="A12" s="709" t="s">
        <v>268</v>
      </c>
      <c r="B12" s="710"/>
      <c r="C12" s="719"/>
      <c r="D12" s="720"/>
      <c r="E12" s="720"/>
      <c r="F12" s="720"/>
      <c r="G12" s="720"/>
      <c r="H12" s="720"/>
      <c r="I12" s="720"/>
      <c r="J12" s="720"/>
      <c r="K12" s="721"/>
      <c r="L12" s="112">
        <f>LEN(C12)</f>
        <v>0</v>
      </c>
      <c r="O12" s="194">
        <f>IF(Wskaźniki!B16="","",Wskaźniki!B16)</f>
      </c>
      <c r="P12" s="194"/>
      <c r="Q12" s="127"/>
      <c r="R12" s="127"/>
    </row>
    <row r="13" spans="1:18" ht="28.5" customHeight="1">
      <c r="A13" s="722"/>
      <c r="B13" s="723"/>
      <c r="C13" s="729"/>
      <c r="D13" s="661"/>
      <c r="E13" s="661"/>
      <c r="F13" s="661"/>
      <c r="G13" s="661"/>
      <c r="H13" s="661"/>
      <c r="I13" s="661"/>
      <c r="J13" s="661"/>
      <c r="K13" s="662"/>
      <c r="L13" s="112">
        <f>LEN(C13)</f>
        <v>0</v>
      </c>
      <c r="O13" s="194">
        <f>IF(Wskaźniki!B19="","",Wskaźniki!B19)</f>
      </c>
      <c r="P13" s="194"/>
      <c r="Q13" s="127"/>
      <c r="R13" s="127"/>
    </row>
    <row r="14" spans="1:18" ht="35.25" customHeight="1">
      <c r="A14" s="724"/>
      <c r="B14" s="725"/>
      <c r="C14" s="729"/>
      <c r="D14" s="661"/>
      <c r="E14" s="661"/>
      <c r="F14" s="661"/>
      <c r="G14" s="661"/>
      <c r="H14" s="661"/>
      <c r="I14" s="661"/>
      <c r="J14" s="661"/>
      <c r="K14" s="662"/>
      <c r="L14" s="112">
        <f>LEN(C14)</f>
        <v>0</v>
      </c>
      <c r="O14" s="194">
        <f>IF(Wskaźniki!B22="","",Wskaźniki!B22)</f>
      </c>
      <c r="P14" s="194"/>
      <c r="Q14" s="127"/>
      <c r="R14" s="127"/>
    </row>
    <row r="15" spans="1:18" ht="29.25" customHeight="1">
      <c r="A15" s="709" t="s">
        <v>269</v>
      </c>
      <c r="B15" s="710"/>
      <c r="C15" s="711"/>
      <c r="D15" s="712"/>
      <c r="E15" s="712"/>
      <c r="F15" s="712"/>
      <c r="G15" s="712"/>
      <c r="H15" s="712"/>
      <c r="I15" s="712"/>
      <c r="J15" s="712"/>
      <c r="K15" s="713"/>
      <c r="L15" s="112">
        <f>LEN(C15)</f>
        <v>0</v>
      </c>
      <c r="O15" s="194">
        <f>IF(Wskaźniki!B25="","",Wskaźniki!B25)</f>
      </c>
      <c r="P15" s="194"/>
      <c r="Q15" s="127"/>
      <c r="R15" s="127"/>
    </row>
    <row r="16" spans="1:18" ht="16.5" customHeight="1" thickBot="1">
      <c r="A16" s="726" t="s">
        <v>225</v>
      </c>
      <c r="B16" s="707"/>
      <c r="C16" s="695"/>
      <c r="D16" s="695"/>
      <c r="E16" s="696"/>
      <c r="F16" s="716"/>
      <c r="G16" s="717"/>
      <c r="H16" s="718"/>
      <c r="I16" s="218"/>
      <c r="J16" s="700"/>
      <c r="K16" s="701"/>
      <c r="L16" s="112"/>
      <c r="N16" s="113">
        <f>LEN(J16)+LEN(C21)+LEN(C22)+LEN(C23)+LEN(C24)</f>
        <v>0</v>
      </c>
      <c r="O16" s="194">
        <f>IF(Wskaźniki!B28="","",Wskaźniki!B28)</f>
      </c>
      <c r="P16" s="194"/>
      <c r="Q16" s="127"/>
      <c r="R16" s="127"/>
    </row>
    <row r="17" spans="1:18" ht="14.25" customHeight="1" thickBot="1">
      <c r="A17" s="727"/>
      <c r="B17" s="694"/>
      <c r="C17" s="695"/>
      <c r="D17" s="695"/>
      <c r="E17" s="696"/>
      <c r="F17" s="704"/>
      <c r="G17" s="705"/>
      <c r="H17" s="706"/>
      <c r="I17" s="216"/>
      <c r="J17" s="700"/>
      <c r="K17" s="701"/>
      <c r="L17" s="112"/>
      <c r="O17" s="194">
        <f>IF(Wskaźniki!B34="","",Wskaźniki!B34)</f>
      </c>
      <c r="P17" s="194"/>
      <c r="Q17" s="127"/>
      <c r="R17" s="127"/>
    </row>
    <row r="18" spans="1:18" ht="12" customHeight="1" thickBot="1">
      <c r="A18" s="727"/>
      <c r="B18" s="694"/>
      <c r="C18" s="695"/>
      <c r="D18" s="695"/>
      <c r="E18" s="696"/>
      <c r="F18" s="704"/>
      <c r="G18" s="705"/>
      <c r="H18" s="706"/>
      <c r="I18" s="217"/>
      <c r="J18" s="700"/>
      <c r="K18" s="701"/>
      <c r="L18" s="112"/>
      <c r="O18" s="194">
        <f>IF(Wskaźniki!B37="","",Wskaźniki!B37)</f>
      </c>
      <c r="P18" s="194"/>
      <c r="Q18" s="127"/>
      <c r="R18" s="127"/>
    </row>
    <row r="19" spans="1:18" ht="12.75" customHeight="1" thickBot="1">
      <c r="A19" s="727"/>
      <c r="B19" s="694"/>
      <c r="C19" s="695"/>
      <c r="D19" s="695"/>
      <c r="E19" s="696"/>
      <c r="F19" s="704"/>
      <c r="G19" s="705"/>
      <c r="H19" s="706"/>
      <c r="I19" s="217"/>
      <c r="J19" s="700"/>
      <c r="K19" s="701"/>
      <c r="L19" s="112"/>
      <c r="O19" s="194">
        <f>IF(Wskaźniki!B40="","",Wskaźniki!B40)</f>
      </c>
      <c r="P19" s="194"/>
      <c r="Q19" s="127"/>
      <c r="R19" s="127"/>
    </row>
    <row r="20" spans="1:18" ht="12.75" customHeight="1">
      <c r="A20" s="728"/>
      <c r="B20" s="697"/>
      <c r="C20" s="695"/>
      <c r="D20" s="695"/>
      <c r="E20" s="696"/>
      <c r="F20" s="730"/>
      <c r="G20" s="731"/>
      <c r="H20" s="732"/>
      <c r="I20" s="219"/>
      <c r="J20" s="708"/>
      <c r="K20" s="701"/>
      <c r="L20" s="112"/>
      <c r="O20" s="194">
        <f>IF(Wskaźniki!B43="","",Wskaźniki!B43)</f>
      </c>
      <c r="P20" s="194"/>
      <c r="Q20" s="127"/>
      <c r="R20" s="127"/>
    </row>
    <row r="21" spans="1:18" ht="17.25" customHeight="1">
      <c r="A21" s="709" t="s">
        <v>268</v>
      </c>
      <c r="B21" s="710"/>
      <c r="C21" s="719"/>
      <c r="D21" s="720"/>
      <c r="E21" s="720"/>
      <c r="F21" s="720"/>
      <c r="G21" s="720"/>
      <c r="H21" s="720"/>
      <c r="I21" s="720"/>
      <c r="J21" s="720"/>
      <c r="K21" s="721"/>
      <c r="L21" s="112">
        <f>LEN(C21)</f>
        <v>0</v>
      </c>
      <c r="N21" s="113"/>
      <c r="O21" s="194">
        <f>IF(Wskaźniki!B46="","",Wskaźniki!B46)</f>
      </c>
      <c r="P21" s="194"/>
      <c r="Q21" s="127"/>
      <c r="R21" s="127"/>
    </row>
    <row r="22" spans="1:18" ht="16.5" customHeight="1">
      <c r="A22" s="722"/>
      <c r="B22" s="723"/>
      <c r="C22" s="729"/>
      <c r="D22" s="661"/>
      <c r="E22" s="661"/>
      <c r="F22" s="661"/>
      <c r="G22" s="661"/>
      <c r="H22" s="661"/>
      <c r="I22" s="661"/>
      <c r="J22" s="661"/>
      <c r="K22" s="662"/>
      <c r="L22" s="112">
        <f>LEN(C22)</f>
        <v>0</v>
      </c>
      <c r="O22" s="194">
        <f>IF(Wskaźniki!B49="","",Wskaźniki!B49)</f>
      </c>
      <c r="P22" s="194"/>
      <c r="Q22" s="127"/>
      <c r="R22" s="127"/>
    </row>
    <row r="23" spans="1:18" ht="17.25" customHeight="1">
      <c r="A23" s="724"/>
      <c r="B23" s="725"/>
      <c r="C23" s="733"/>
      <c r="D23" s="734"/>
      <c r="E23" s="734"/>
      <c r="F23" s="734"/>
      <c r="G23" s="734"/>
      <c r="H23" s="734"/>
      <c r="I23" s="734"/>
      <c r="J23" s="734"/>
      <c r="K23" s="735"/>
      <c r="L23" s="112">
        <f>LEN(C23)</f>
        <v>0</v>
      </c>
      <c r="O23" s="194">
        <f>IF(Wskaźniki!B53="","",Wskaźniki!B53)</f>
      </c>
      <c r="P23" s="194"/>
      <c r="Q23" s="127"/>
      <c r="R23" s="127"/>
    </row>
    <row r="24" spans="1:18" ht="27.75" customHeight="1">
      <c r="A24" s="714" t="s">
        <v>269</v>
      </c>
      <c r="B24" s="715"/>
      <c r="C24" s="711"/>
      <c r="D24" s="712"/>
      <c r="E24" s="712"/>
      <c r="F24" s="712"/>
      <c r="G24" s="712"/>
      <c r="H24" s="712"/>
      <c r="I24" s="712"/>
      <c r="J24" s="712"/>
      <c r="K24" s="713"/>
      <c r="L24" s="112">
        <f>LEN(C24)</f>
        <v>0</v>
      </c>
      <c r="O24" s="194">
        <f>IF(Wskaźniki!B56="","",Wskaźniki!B56)</f>
      </c>
      <c r="P24" s="194"/>
      <c r="Q24" s="127"/>
      <c r="R24" s="127"/>
    </row>
    <row r="25" spans="1:18" ht="12" customHeight="1" thickBot="1">
      <c r="A25" s="689" t="s">
        <v>226</v>
      </c>
      <c r="B25" s="694"/>
      <c r="C25" s="695"/>
      <c r="D25" s="695"/>
      <c r="E25" s="696"/>
      <c r="F25" s="716"/>
      <c r="G25" s="717"/>
      <c r="H25" s="718"/>
      <c r="I25" s="218"/>
      <c r="J25" s="700"/>
      <c r="K25" s="701"/>
      <c r="L25" s="112"/>
      <c r="N25" s="113">
        <f>LEN(J25)+LEN(C30)+LEN(C31)+LEN(C32)+LEN(C33)</f>
        <v>0</v>
      </c>
      <c r="O25" s="194">
        <f>IF(Wskaźniki!B59="","",Wskaźniki!B59)</f>
      </c>
      <c r="P25" s="194"/>
      <c r="Q25" s="127"/>
      <c r="R25" s="127"/>
    </row>
    <row r="26" spans="1:18" ht="12.75" customHeight="1" thickBot="1">
      <c r="A26" s="689"/>
      <c r="B26" s="694"/>
      <c r="C26" s="695"/>
      <c r="D26" s="695"/>
      <c r="E26" s="696"/>
      <c r="F26" s="704"/>
      <c r="G26" s="705"/>
      <c r="H26" s="706"/>
      <c r="I26" s="216"/>
      <c r="J26" s="700"/>
      <c r="K26" s="701"/>
      <c r="L26" s="112"/>
      <c r="O26" s="194">
        <f>IF(Wskaźniki!B62="","",Wskaźniki!B62)</f>
      </c>
      <c r="P26" s="194"/>
      <c r="Q26" s="127"/>
      <c r="R26" s="127"/>
    </row>
    <row r="27" spans="1:18" ht="12" customHeight="1" thickBot="1">
      <c r="A27" s="689"/>
      <c r="B27" s="694"/>
      <c r="C27" s="695"/>
      <c r="D27" s="695"/>
      <c r="E27" s="696"/>
      <c r="F27" s="704"/>
      <c r="G27" s="705"/>
      <c r="H27" s="706"/>
      <c r="I27" s="217"/>
      <c r="J27" s="700"/>
      <c r="K27" s="701"/>
      <c r="L27" s="112"/>
      <c r="O27" s="194">
        <f>IF(Wskaźniki!B65="","",Wskaźniki!B65)</f>
      </c>
      <c r="P27" s="194"/>
      <c r="Q27" s="127"/>
      <c r="R27" s="127"/>
    </row>
    <row r="28" spans="1:18" ht="11.25" customHeight="1" thickBot="1">
      <c r="A28" s="689"/>
      <c r="B28" s="694"/>
      <c r="C28" s="695"/>
      <c r="D28" s="695"/>
      <c r="E28" s="696"/>
      <c r="F28" s="704"/>
      <c r="G28" s="705"/>
      <c r="H28" s="706"/>
      <c r="I28" s="217"/>
      <c r="J28" s="700"/>
      <c r="K28" s="701"/>
      <c r="L28" s="112"/>
      <c r="O28" s="194">
        <f>IF(Wskaźniki!B68="","",Wskaźniki!B68)</f>
      </c>
      <c r="P28" s="194"/>
      <c r="Q28" s="127"/>
      <c r="R28" s="127"/>
    </row>
    <row r="29" spans="1:18" ht="10.5" customHeight="1">
      <c r="A29" s="690"/>
      <c r="B29" s="697"/>
      <c r="C29" s="695"/>
      <c r="D29" s="695"/>
      <c r="E29" s="696"/>
      <c r="F29" s="730"/>
      <c r="G29" s="731"/>
      <c r="H29" s="732"/>
      <c r="I29" s="219"/>
      <c r="J29" s="708"/>
      <c r="K29" s="701"/>
      <c r="L29" s="112"/>
      <c r="O29" s="194">
        <f>IF(Wskaźniki!B71="","",Wskaźniki!B71)</f>
      </c>
      <c r="P29" s="194"/>
      <c r="Q29" s="127"/>
      <c r="R29" s="127"/>
    </row>
    <row r="30" spans="1:18" ht="20.25" customHeight="1">
      <c r="A30" s="709" t="s">
        <v>268</v>
      </c>
      <c r="B30" s="710"/>
      <c r="C30" s="719"/>
      <c r="D30" s="720"/>
      <c r="E30" s="720"/>
      <c r="F30" s="720"/>
      <c r="G30" s="720"/>
      <c r="H30" s="720"/>
      <c r="I30" s="720"/>
      <c r="J30" s="720"/>
      <c r="K30" s="721"/>
      <c r="L30" s="112">
        <f>LEN(C30)</f>
        <v>0</v>
      </c>
      <c r="N30" s="113"/>
      <c r="O30" s="194">
        <f>IF(Wskaźniki!B74="","",Wskaźniki!B74)</f>
      </c>
      <c r="P30" s="194"/>
      <c r="Q30" s="127"/>
      <c r="R30" s="127"/>
    </row>
    <row r="31" spans="1:18" ht="21" customHeight="1">
      <c r="A31" s="722"/>
      <c r="B31" s="723"/>
      <c r="C31" s="729"/>
      <c r="D31" s="661"/>
      <c r="E31" s="661"/>
      <c r="F31" s="661"/>
      <c r="G31" s="661"/>
      <c r="H31" s="661"/>
      <c r="I31" s="661"/>
      <c r="J31" s="661"/>
      <c r="K31" s="662"/>
      <c r="L31" s="112">
        <f>LEN(C31)</f>
        <v>0</v>
      </c>
      <c r="O31" s="194">
        <f>IF(Wskaźniki!B77="","",Wskaźniki!B77)</f>
      </c>
      <c r="P31" s="194"/>
      <c r="Q31" s="127"/>
      <c r="R31" s="127"/>
    </row>
    <row r="32" spans="1:18" ht="16.5" customHeight="1">
      <c r="A32" s="724"/>
      <c r="B32" s="725"/>
      <c r="C32" s="733"/>
      <c r="D32" s="734"/>
      <c r="E32" s="734"/>
      <c r="F32" s="734"/>
      <c r="G32" s="734"/>
      <c r="H32" s="734"/>
      <c r="I32" s="734"/>
      <c r="J32" s="734"/>
      <c r="K32" s="735"/>
      <c r="L32" s="112">
        <f>LEN(C32)</f>
        <v>0</v>
      </c>
      <c r="O32" s="127"/>
      <c r="P32" s="127"/>
      <c r="Q32" s="127"/>
      <c r="R32" s="127"/>
    </row>
    <row r="33" spans="1:18" ht="27" customHeight="1" thickBot="1">
      <c r="A33" s="709" t="s">
        <v>269</v>
      </c>
      <c r="B33" s="710"/>
      <c r="C33" s="729"/>
      <c r="D33" s="661"/>
      <c r="E33" s="661"/>
      <c r="F33" s="661"/>
      <c r="G33" s="661"/>
      <c r="H33" s="661"/>
      <c r="I33" s="661"/>
      <c r="J33" s="661"/>
      <c r="K33" s="662"/>
      <c r="L33" s="112">
        <f>LEN(C33)</f>
        <v>0</v>
      </c>
      <c r="O33" s="127"/>
      <c r="P33" s="127"/>
      <c r="Q33" s="127"/>
      <c r="R33" s="127"/>
    </row>
    <row r="34" spans="1:18" ht="12.75" customHeight="1" thickBot="1">
      <c r="A34" s="726" t="s">
        <v>227</v>
      </c>
      <c r="B34" s="707"/>
      <c r="C34" s="736"/>
      <c r="D34" s="736"/>
      <c r="E34" s="737"/>
      <c r="F34" s="704"/>
      <c r="G34" s="705"/>
      <c r="H34" s="706"/>
      <c r="I34" s="216"/>
      <c r="J34" s="745"/>
      <c r="K34" s="746"/>
      <c r="L34" s="112"/>
      <c r="N34" s="113">
        <f>LEN(J34)+LEN(C39)+LEN(C40)+LEN(C41)+LEN(C42)</f>
        <v>0</v>
      </c>
      <c r="O34" s="127"/>
      <c r="P34" s="127"/>
      <c r="Q34" s="127"/>
      <c r="R34" s="127"/>
    </row>
    <row r="35" spans="1:18" ht="13.5" customHeight="1" thickBot="1">
      <c r="A35" s="727"/>
      <c r="B35" s="694"/>
      <c r="C35" s="695"/>
      <c r="D35" s="695"/>
      <c r="E35" s="696"/>
      <c r="F35" s="704"/>
      <c r="G35" s="705"/>
      <c r="H35" s="706"/>
      <c r="I35" s="216"/>
      <c r="J35" s="700"/>
      <c r="K35" s="701"/>
      <c r="L35" s="112"/>
      <c r="P35" s="127"/>
      <c r="Q35" s="127"/>
      <c r="R35" s="127"/>
    </row>
    <row r="36" spans="1:18" ht="13.5" customHeight="1" thickBot="1">
      <c r="A36" s="727"/>
      <c r="B36" s="694"/>
      <c r="C36" s="695"/>
      <c r="D36" s="695"/>
      <c r="E36" s="696"/>
      <c r="F36" s="704"/>
      <c r="G36" s="705"/>
      <c r="H36" s="706"/>
      <c r="I36" s="217"/>
      <c r="J36" s="700"/>
      <c r="K36" s="701"/>
      <c r="L36" s="112"/>
      <c r="P36" s="127"/>
      <c r="Q36" s="127"/>
      <c r="R36" s="127"/>
    </row>
    <row r="37" spans="1:18" ht="12" customHeight="1" thickBot="1">
      <c r="A37" s="727"/>
      <c r="B37" s="694"/>
      <c r="C37" s="695"/>
      <c r="D37" s="695"/>
      <c r="E37" s="696"/>
      <c r="F37" s="704"/>
      <c r="G37" s="705"/>
      <c r="H37" s="706"/>
      <c r="I37" s="217"/>
      <c r="J37" s="700"/>
      <c r="K37" s="701"/>
      <c r="L37" s="112"/>
      <c r="P37" s="127"/>
      <c r="Q37" s="127"/>
      <c r="R37" s="127"/>
    </row>
    <row r="38" spans="1:18" ht="11.25" customHeight="1">
      <c r="A38" s="728"/>
      <c r="B38" s="697"/>
      <c r="C38" s="695"/>
      <c r="D38" s="695"/>
      <c r="E38" s="696"/>
      <c r="F38" s="730"/>
      <c r="G38" s="731"/>
      <c r="H38" s="732"/>
      <c r="I38" s="219"/>
      <c r="J38" s="708"/>
      <c r="K38" s="701"/>
      <c r="L38" s="112"/>
      <c r="P38" s="127"/>
      <c r="Q38" s="127"/>
      <c r="R38" s="127"/>
    </row>
    <row r="39" spans="1:18" ht="21" customHeight="1">
      <c r="A39" s="709" t="s">
        <v>268</v>
      </c>
      <c r="B39" s="710"/>
      <c r="C39" s="719"/>
      <c r="D39" s="720"/>
      <c r="E39" s="720"/>
      <c r="F39" s="720"/>
      <c r="G39" s="720"/>
      <c r="H39" s="720"/>
      <c r="I39" s="720"/>
      <c r="J39" s="720"/>
      <c r="K39" s="721"/>
      <c r="L39" s="112">
        <f>LEN(C39)</f>
        <v>0</v>
      </c>
      <c r="P39" s="127"/>
      <c r="Q39" s="127"/>
      <c r="R39" s="127"/>
    </row>
    <row r="40" spans="1:18" ht="18" customHeight="1">
      <c r="A40" s="722"/>
      <c r="B40" s="723"/>
      <c r="C40" s="729"/>
      <c r="D40" s="661"/>
      <c r="E40" s="661"/>
      <c r="F40" s="661"/>
      <c r="G40" s="661"/>
      <c r="H40" s="661"/>
      <c r="I40" s="661"/>
      <c r="J40" s="661"/>
      <c r="K40" s="662"/>
      <c r="L40" s="112">
        <f>LEN(C40)</f>
        <v>0</v>
      </c>
      <c r="P40" s="127"/>
      <c r="Q40" s="127"/>
      <c r="R40" s="127"/>
    </row>
    <row r="41" spans="1:18" ht="15" customHeight="1">
      <c r="A41" s="724"/>
      <c r="B41" s="725"/>
      <c r="C41" s="733"/>
      <c r="D41" s="734"/>
      <c r="E41" s="734"/>
      <c r="F41" s="734"/>
      <c r="G41" s="734"/>
      <c r="H41" s="734"/>
      <c r="I41" s="734"/>
      <c r="J41" s="734"/>
      <c r="K41" s="735"/>
      <c r="L41" s="112">
        <f>LEN(C41)</f>
        <v>0</v>
      </c>
      <c r="P41" s="127"/>
      <c r="Q41" s="127"/>
      <c r="R41" s="127"/>
    </row>
    <row r="42" spans="1:18" ht="31.5" customHeight="1">
      <c r="A42" s="714" t="s">
        <v>269</v>
      </c>
      <c r="B42" s="715"/>
      <c r="C42" s="711"/>
      <c r="D42" s="712"/>
      <c r="E42" s="712"/>
      <c r="F42" s="712"/>
      <c r="G42" s="712"/>
      <c r="H42" s="712"/>
      <c r="I42" s="712"/>
      <c r="J42" s="712"/>
      <c r="K42" s="713"/>
      <c r="L42" s="112">
        <f>LEN(C42)</f>
        <v>0</v>
      </c>
      <c r="P42" s="127"/>
      <c r="Q42" s="127"/>
      <c r="R42" s="127"/>
    </row>
    <row r="43" spans="1:18" ht="15.75" customHeight="1" thickBot="1">
      <c r="A43" s="689" t="s">
        <v>228</v>
      </c>
      <c r="B43" s="694"/>
      <c r="C43" s="695"/>
      <c r="D43" s="695"/>
      <c r="E43" s="696"/>
      <c r="F43" s="716"/>
      <c r="G43" s="717"/>
      <c r="H43" s="718"/>
      <c r="I43" s="218"/>
      <c r="J43" s="700"/>
      <c r="K43" s="701"/>
      <c r="L43" s="112"/>
      <c r="N43" s="113">
        <f>LEN(J43)+LEN(C48)+LEN(C49)+LEN(C50)+LEN(C51)</f>
        <v>0</v>
      </c>
      <c r="P43" s="127"/>
      <c r="Q43" s="127"/>
      <c r="R43" s="127"/>
    </row>
    <row r="44" spans="1:18" ht="13.5" customHeight="1" thickBot="1">
      <c r="A44" s="689"/>
      <c r="B44" s="694"/>
      <c r="C44" s="695"/>
      <c r="D44" s="695"/>
      <c r="E44" s="696"/>
      <c r="F44" s="704"/>
      <c r="G44" s="705"/>
      <c r="H44" s="706"/>
      <c r="I44" s="216"/>
      <c r="J44" s="700"/>
      <c r="K44" s="701"/>
      <c r="L44" s="112"/>
      <c r="P44" s="127"/>
      <c r="Q44" s="127"/>
      <c r="R44" s="127"/>
    </row>
    <row r="45" spans="1:18" ht="15" customHeight="1" thickBot="1">
      <c r="A45" s="689"/>
      <c r="B45" s="694"/>
      <c r="C45" s="695"/>
      <c r="D45" s="695"/>
      <c r="E45" s="696"/>
      <c r="F45" s="704"/>
      <c r="G45" s="705"/>
      <c r="H45" s="706"/>
      <c r="I45" s="217"/>
      <c r="J45" s="700"/>
      <c r="K45" s="701"/>
      <c r="L45" s="112"/>
      <c r="P45" s="127"/>
      <c r="Q45" s="127"/>
      <c r="R45" s="127"/>
    </row>
    <row r="46" spans="1:18" ht="13.5" customHeight="1" thickBot="1">
      <c r="A46" s="689"/>
      <c r="B46" s="694"/>
      <c r="C46" s="695"/>
      <c r="D46" s="695"/>
      <c r="E46" s="696"/>
      <c r="F46" s="704"/>
      <c r="G46" s="705"/>
      <c r="H46" s="706"/>
      <c r="I46" s="217"/>
      <c r="J46" s="700"/>
      <c r="K46" s="701"/>
      <c r="L46" s="112"/>
      <c r="P46" s="127"/>
      <c r="Q46" s="127"/>
      <c r="R46" s="127"/>
    </row>
    <row r="47" spans="1:18" ht="15" customHeight="1">
      <c r="A47" s="690"/>
      <c r="B47" s="697"/>
      <c r="C47" s="695"/>
      <c r="D47" s="695"/>
      <c r="E47" s="696"/>
      <c r="F47" s="730"/>
      <c r="G47" s="731"/>
      <c r="H47" s="732"/>
      <c r="I47" s="219"/>
      <c r="J47" s="708"/>
      <c r="K47" s="701"/>
      <c r="L47" s="112"/>
      <c r="P47" s="127"/>
      <c r="Q47" s="127"/>
      <c r="R47" s="127"/>
    </row>
    <row r="48" spans="1:18" ht="16.5" customHeight="1">
      <c r="A48" s="709" t="s">
        <v>268</v>
      </c>
      <c r="B48" s="710"/>
      <c r="C48" s="719"/>
      <c r="D48" s="720"/>
      <c r="E48" s="720"/>
      <c r="F48" s="720"/>
      <c r="G48" s="720"/>
      <c r="H48" s="720"/>
      <c r="I48" s="720"/>
      <c r="J48" s="720"/>
      <c r="K48" s="721"/>
      <c r="L48" s="112">
        <f>LEN(C48)</f>
        <v>0</v>
      </c>
      <c r="P48" s="127"/>
      <c r="Q48" s="127"/>
      <c r="R48" s="127"/>
    </row>
    <row r="49" spans="1:12" ht="15.75" customHeight="1">
      <c r="A49" s="722"/>
      <c r="B49" s="723"/>
      <c r="C49" s="729"/>
      <c r="D49" s="661"/>
      <c r="E49" s="661"/>
      <c r="F49" s="661"/>
      <c r="G49" s="661"/>
      <c r="H49" s="661"/>
      <c r="I49" s="661"/>
      <c r="J49" s="661"/>
      <c r="K49" s="662"/>
      <c r="L49" s="112">
        <f>LEN(C49)</f>
        <v>0</v>
      </c>
    </row>
    <row r="50" spans="1:12" ht="16.5" customHeight="1">
      <c r="A50" s="724"/>
      <c r="B50" s="725"/>
      <c r="C50" s="733"/>
      <c r="D50" s="734"/>
      <c r="E50" s="734"/>
      <c r="F50" s="734"/>
      <c r="G50" s="734"/>
      <c r="H50" s="734"/>
      <c r="I50" s="734"/>
      <c r="J50" s="734"/>
      <c r="K50" s="735"/>
      <c r="L50" s="112">
        <f>LEN(C50)</f>
        <v>0</v>
      </c>
    </row>
    <row r="51" spans="1:12" ht="27" customHeight="1" thickBot="1">
      <c r="A51" s="709" t="s">
        <v>269</v>
      </c>
      <c r="B51" s="710"/>
      <c r="C51" s="729"/>
      <c r="D51" s="661"/>
      <c r="E51" s="661"/>
      <c r="F51" s="661"/>
      <c r="G51" s="661"/>
      <c r="H51" s="661"/>
      <c r="I51" s="661"/>
      <c r="J51" s="661"/>
      <c r="K51" s="662"/>
      <c r="L51" s="112">
        <f>LEN(C51)</f>
        <v>0</v>
      </c>
    </row>
    <row r="52" spans="1:14" ht="13.5" customHeight="1" thickBot="1">
      <c r="A52" s="726" t="s">
        <v>229</v>
      </c>
      <c r="B52" s="707"/>
      <c r="C52" s="736"/>
      <c r="D52" s="736"/>
      <c r="E52" s="737"/>
      <c r="F52" s="704"/>
      <c r="G52" s="705"/>
      <c r="H52" s="706"/>
      <c r="I52" s="216"/>
      <c r="J52" s="745"/>
      <c r="K52" s="746"/>
      <c r="L52" s="112"/>
      <c r="N52" s="113">
        <f>LEN(J52)+LEN(C57)+LEN(C58)+LEN(C59)+LEN(C60)</f>
        <v>0</v>
      </c>
    </row>
    <row r="53" spans="1:12" ht="13.5" customHeight="1" thickBot="1">
      <c r="A53" s="727"/>
      <c r="B53" s="694"/>
      <c r="C53" s="695"/>
      <c r="D53" s="695"/>
      <c r="E53" s="696"/>
      <c r="F53" s="704"/>
      <c r="G53" s="705"/>
      <c r="H53" s="706"/>
      <c r="I53" s="216"/>
      <c r="J53" s="700"/>
      <c r="K53" s="701"/>
      <c r="L53" s="112"/>
    </row>
    <row r="54" spans="1:12" ht="10.5" customHeight="1" thickBot="1">
      <c r="A54" s="727"/>
      <c r="B54" s="694"/>
      <c r="C54" s="695"/>
      <c r="D54" s="695"/>
      <c r="E54" s="696"/>
      <c r="F54" s="704"/>
      <c r="G54" s="705"/>
      <c r="H54" s="706"/>
      <c r="I54" s="217"/>
      <c r="J54" s="700"/>
      <c r="K54" s="701"/>
      <c r="L54" s="112"/>
    </row>
    <row r="55" spans="1:12" ht="12.75" customHeight="1" thickBot="1">
      <c r="A55" s="727"/>
      <c r="B55" s="694"/>
      <c r="C55" s="695"/>
      <c r="D55" s="695"/>
      <c r="E55" s="696"/>
      <c r="F55" s="704"/>
      <c r="G55" s="705"/>
      <c r="H55" s="706"/>
      <c r="I55" s="217"/>
      <c r="J55" s="700"/>
      <c r="K55" s="701"/>
      <c r="L55" s="112"/>
    </row>
    <row r="56" spans="1:12" ht="11.25" customHeight="1">
      <c r="A56" s="728"/>
      <c r="B56" s="697"/>
      <c r="C56" s="695"/>
      <c r="D56" s="695"/>
      <c r="E56" s="696"/>
      <c r="F56" s="730"/>
      <c r="G56" s="731"/>
      <c r="H56" s="732"/>
      <c r="I56" s="219"/>
      <c r="J56" s="708"/>
      <c r="K56" s="701"/>
      <c r="L56" s="112"/>
    </row>
    <row r="57" spans="1:12" ht="22.5" customHeight="1">
      <c r="A57" s="709" t="s">
        <v>268</v>
      </c>
      <c r="B57" s="710"/>
      <c r="C57" s="719"/>
      <c r="D57" s="720"/>
      <c r="E57" s="720"/>
      <c r="F57" s="720"/>
      <c r="G57" s="720"/>
      <c r="H57" s="720"/>
      <c r="I57" s="720"/>
      <c r="J57" s="720"/>
      <c r="K57" s="721"/>
      <c r="L57" s="112">
        <f>LEN(C57)</f>
        <v>0</v>
      </c>
    </row>
    <row r="58" spans="1:12" ht="22.5" customHeight="1">
      <c r="A58" s="722"/>
      <c r="B58" s="723"/>
      <c r="C58" s="729"/>
      <c r="D58" s="661"/>
      <c r="E58" s="661"/>
      <c r="F58" s="661"/>
      <c r="G58" s="661"/>
      <c r="H58" s="661"/>
      <c r="I58" s="661"/>
      <c r="J58" s="661"/>
      <c r="K58" s="662"/>
      <c r="L58" s="112">
        <f>LEN(C58)</f>
        <v>0</v>
      </c>
    </row>
    <row r="59" spans="1:12" ht="22.5" customHeight="1">
      <c r="A59" s="724"/>
      <c r="B59" s="725"/>
      <c r="C59" s="733"/>
      <c r="D59" s="734"/>
      <c r="E59" s="734"/>
      <c r="F59" s="734"/>
      <c r="G59" s="734"/>
      <c r="H59" s="734"/>
      <c r="I59" s="734"/>
      <c r="J59" s="734"/>
      <c r="K59" s="735"/>
      <c r="L59" s="112">
        <f>LEN(C59)</f>
        <v>0</v>
      </c>
    </row>
    <row r="60" spans="1:12" ht="27.75" customHeight="1">
      <c r="A60" s="714" t="s">
        <v>269</v>
      </c>
      <c r="B60" s="715"/>
      <c r="C60" s="711"/>
      <c r="D60" s="712"/>
      <c r="E60" s="712"/>
      <c r="F60" s="712"/>
      <c r="G60" s="712"/>
      <c r="H60" s="712"/>
      <c r="I60" s="712"/>
      <c r="J60" s="712"/>
      <c r="K60" s="713"/>
      <c r="L60" s="112">
        <f>LEN(C60)</f>
        <v>0</v>
      </c>
    </row>
    <row r="61" spans="1:14" ht="13.5" thickBot="1">
      <c r="A61" s="689" t="s">
        <v>232</v>
      </c>
      <c r="B61" s="694"/>
      <c r="C61" s="695"/>
      <c r="D61" s="695"/>
      <c r="E61" s="696"/>
      <c r="F61" s="716"/>
      <c r="G61" s="717"/>
      <c r="H61" s="718"/>
      <c r="I61" s="218"/>
      <c r="J61" s="700"/>
      <c r="K61" s="701"/>
      <c r="L61" s="112"/>
      <c r="N61" s="113">
        <f>LEN(J61)+LEN(C66)+LEN(C67)+LEN(C68)+LEN(C69)</f>
        <v>0</v>
      </c>
    </row>
    <row r="62" spans="1:12" ht="14.25" customHeight="1" thickBot="1">
      <c r="A62" s="689"/>
      <c r="B62" s="694"/>
      <c r="C62" s="695"/>
      <c r="D62" s="695"/>
      <c r="E62" s="696"/>
      <c r="F62" s="704"/>
      <c r="G62" s="705"/>
      <c r="H62" s="706"/>
      <c r="I62" s="216"/>
      <c r="J62" s="700"/>
      <c r="K62" s="701"/>
      <c r="L62" s="112"/>
    </row>
    <row r="63" spans="1:12" ht="12.75" customHeight="1" thickBot="1">
      <c r="A63" s="689"/>
      <c r="B63" s="694"/>
      <c r="C63" s="695"/>
      <c r="D63" s="695"/>
      <c r="E63" s="696"/>
      <c r="F63" s="704"/>
      <c r="G63" s="705"/>
      <c r="H63" s="706"/>
      <c r="I63" s="217"/>
      <c r="J63" s="700"/>
      <c r="K63" s="701"/>
      <c r="L63" s="112"/>
    </row>
    <row r="64" spans="1:12" ht="11.25" customHeight="1" thickBot="1">
      <c r="A64" s="689"/>
      <c r="B64" s="694"/>
      <c r="C64" s="695"/>
      <c r="D64" s="695"/>
      <c r="E64" s="696"/>
      <c r="F64" s="704"/>
      <c r="G64" s="705"/>
      <c r="H64" s="706"/>
      <c r="I64" s="217"/>
      <c r="J64" s="700"/>
      <c r="K64" s="701"/>
      <c r="L64" s="112"/>
    </row>
    <row r="65" spans="1:12" ht="14.25" customHeight="1">
      <c r="A65" s="690"/>
      <c r="B65" s="697"/>
      <c r="C65" s="695"/>
      <c r="D65" s="695"/>
      <c r="E65" s="696"/>
      <c r="F65" s="730"/>
      <c r="G65" s="731"/>
      <c r="H65" s="732"/>
      <c r="I65" s="219"/>
      <c r="J65" s="708"/>
      <c r="K65" s="701"/>
      <c r="L65" s="112"/>
    </row>
    <row r="66" spans="1:12" ht="17.25" customHeight="1">
      <c r="A66" s="709" t="s">
        <v>268</v>
      </c>
      <c r="B66" s="710"/>
      <c r="C66" s="719"/>
      <c r="D66" s="720"/>
      <c r="E66" s="720"/>
      <c r="F66" s="720"/>
      <c r="G66" s="720"/>
      <c r="H66" s="720"/>
      <c r="I66" s="720"/>
      <c r="J66" s="720"/>
      <c r="K66" s="721"/>
      <c r="L66" s="112">
        <f>LEN(C66)</f>
        <v>0</v>
      </c>
    </row>
    <row r="67" spans="1:12" ht="18" customHeight="1">
      <c r="A67" s="722"/>
      <c r="B67" s="723"/>
      <c r="C67" s="729"/>
      <c r="D67" s="661"/>
      <c r="E67" s="661"/>
      <c r="F67" s="661"/>
      <c r="G67" s="661"/>
      <c r="H67" s="661"/>
      <c r="I67" s="661"/>
      <c r="J67" s="661"/>
      <c r="K67" s="662"/>
      <c r="L67" s="112">
        <f>LEN(C67)</f>
        <v>0</v>
      </c>
    </row>
    <row r="68" spans="1:12" ht="17.25" customHeight="1">
      <c r="A68" s="724"/>
      <c r="B68" s="725"/>
      <c r="C68" s="733"/>
      <c r="D68" s="734"/>
      <c r="E68" s="734"/>
      <c r="F68" s="734"/>
      <c r="G68" s="734"/>
      <c r="H68" s="734"/>
      <c r="I68" s="734"/>
      <c r="J68" s="734"/>
      <c r="K68" s="735"/>
      <c r="L68" s="112">
        <f>LEN(C68)</f>
        <v>0</v>
      </c>
    </row>
    <row r="69" spans="1:12" ht="36" customHeight="1">
      <c r="A69" s="709" t="s">
        <v>269</v>
      </c>
      <c r="B69" s="710"/>
      <c r="C69" s="711"/>
      <c r="D69" s="712"/>
      <c r="E69" s="712"/>
      <c r="F69" s="712"/>
      <c r="G69" s="712"/>
      <c r="H69" s="712"/>
      <c r="I69" s="712"/>
      <c r="J69" s="712"/>
      <c r="K69" s="713"/>
      <c r="L69" s="112">
        <f>LEN(C69)</f>
        <v>0</v>
      </c>
    </row>
    <row r="70" spans="1:14" ht="13.5" thickBot="1">
      <c r="A70" s="726" t="s">
        <v>233</v>
      </c>
      <c r="B70" s="707"/>
      <c r="C70" s="695"/>
      <c r="D70" s="695"/>
      <c r="E70" s="696"/>
      <c r="F70" s="716"/>
      <c r="G70" s="717"/>
      <c r="H70" s="718"/>
      <c r="I70" s="218"/>
      <c r="J70" s="700"/>
      <c r="K70" s="701"/>
      <c r="N70" s="113">
        <f>LEN(J70)+LEN(C75)+LEN(C76)+LEN(C77)+LEN(C78)</f>
        <v>0</v>
      </c>
    </row>
    <row r="71" spans="1:11" ht="13.5" thickBot="1">
      <c r="A71" s="727"/>
      <c r="B71" s="694"/>
      <c r="C71" s="695"/>
      <c r="D71" s="695"/>
      <c r="E71" s="696"/>
      <c r="F71" s="704"/>
      <c r="G71" s="705"/>
      <c r="H71" s="706"/>
      <c r="I71" s="216"/>
      <c r="J71" s="700"/>
      <c r="K71" s="701"/>
    </row>
    <row r="72" spans="1:11" ht="13.5" thickBot="1">
      <c r="A72" s="727"/>
      <c r="B72" s="694"/>
      <c r="C72" s="695"/>
      <c r="D72" s="695"/>
      <c r="E72" s="696"/>
      <c r="F72" s="704"/>
      <c r="G72" s="705"/>
      <c r="H72" s="706"/>
      <c r="I72" s="217"/>
      <c r="J72" s="700"/>
      <c r="K72" s="701"/>
    </row>
    <row r="73" spans="1:11" ht="13.5" thickBot="1">
      <c r="A73" s="727"/>
      <c r="B73" s="694"/>
      <c r="C73" s="695"/>
      <c r="D73" s="695"/>
      <c r="E73" s="696"/>
      <c r="F73" s="704"/>
      <c r="G73" s="705"/>
      <c r="H73" s="706"/>
      <c r="I73" s="217"/>
      <c r="J73" s="700"/>
      <c r="K73" s="701"/>
    </row>
    <row r="74" spans="1:11" ht="12.75">
      <c r="A74" s="728"/>
      <c r="B74" s="697"/>
      <c r="C74" s="695"/>
      <c r="D74" s="695"/>
      <c r="E74" s="696"/>
      <c r="F74" s="730"/>
      <c r="G74" s="731"/>
      <c r="H74" s="732"/>
      <c r="I74" s="219"/>
      <c r="J74" s="708"/>
      <c r="K74" s="701"/>
    </row>
    <row r="75" spans="1:12" ht="12.75">
      <c r="A75" s="709" t="s">
        <v>268</v>
      </c>
      <c r="B75" s="710"/>
      <c r="C75" s="719"/>
      <c r="D75" s="720"/>
      <c r="E75" s="720"/>
      <c r="F75" s="720"/>
      <c r="G75" s="720"/>
      <c r="H75" s="720"/>
      <c r="I75" s="720"/>
      <c r="J75" s="720"/>
      <c r="K75" s="721"/>
      <c r="L75" s="112">
        <f>LEN(C75)</f>
        <v>0</v>
      </c>
    </row>
    <row r="76" spans="1:12" ht="12.75">
      <c r="A76" s="722"/>
      <c r="B76" s="723"/>
      <c r="C76" s="729"/>
      <c r="D76" s="661"/>
      <c r="E76" s="661"/>
      <c r="F76" s="661"/>
      <c r="G76" s="661"/>
      <c r="H76" s="661"/>
      <c r="I76" s="661"/>
      <c r="J76" s="661"/>
      <c r="K76" s="662"/>
      <c r="L76" s="112">
        <f>LEN(C76)</f>
        <v>0</v>
      </c>
    </row>
    <row r="77" spans="1:12" ht="12.75">
      <c r="A77" s="724"/>
      <c r="B77" s="725"/>
      <c r="C77" s="733"/>
      <c r="D77" s="734"/>
      <c r="E77" s="734"/>
      <c r="F77" s="734"/>
      <c r="G77" s="734"/>
      <c r="H77" s="734"/>
      <c r="I77" s="734"/>
      <c r="J77" s="734"/>
      <c r="K77" s="735"/>
      <c r="L77" s="112">
        <f>LEN(C77)</f>
        <v>0</v>
      </c>
    </row>
    <row r="78" spans="1:12" ht="30" customHeight="1">
      <c r="A78" s="714" t="s">
        <v>269</v>
      </c>
      <c r="B78" s="715"/>
      <c r="C78" s="711"/>
      <c r="D78" s="712"/>
      <c r="E78" s="712"/>
      <c r="F78" s="712"/>
      <c r="G78" s="712"/>
      <c r="H78" s="712"/>
      <c r="I78" s="712"/>
      <c r="J78" s="712"/>
      <c r="K78" s="713"/>
      <c r="L78" s="112">
        <f>LEN(C78)</f>
        <v>0</v>
      </c>
    </row>
    <row r="79" spans="1:14" ht="13.5" thickBot="1">
      <c r="A79" s="689" t="s">
        <v>234</v>
      </c>
      <c r="B79" s="694"/>
      <c r="C79" s="695"/>
      <c r="D79" s="695"/>
      <c r="E79" s="696"/>
      <c r="F79" s="716"/>
      <c r="G79" s="717"/>
      <c r="H79" s="718"/>
      <c r="I79" s="218"/>
      <c r="J79" s="700"/>
      <c r="K79" s="701"/>
      <c r="N79" s="113">
        <f>LEN(J79)+LEN(C84)+LEN(C85)+LEN(C86)+LEN(C87)</f>
        <v>0</v>
      </c>
    </row>
    <row r="80" spans="1:11" ht="13.5" thickBot="1">
      <c r="A80" s="689"/>
      <c r="B80" s="694"/>
      <c r="C80" s="695"/>
      <c r="D80" s="695"/>
      <c r="E80" s="696"/>
      <c r="F80" s="704"/>
      <c r="G80" s="705"/>
      <c r="H80" s="706"/>
      <c r="I80" s="216"/>
      <c r="J80" s="700"/>
      <c r="K80" s="701"/>
    </row>
    <row r="81" spans="1:11" ht="13.5" thickBot="1">
      <c r="A81" s="689"/>
      <c r="B81" s="694"/>
      <c r="C81" s="695"/>
      <c r="D81" s="695"/>
      <c r="E81" s="696"/>
      <c r="F81" s="704"/>
      <c r="G81" s="705"/>
      <c r="H81" s="706"/>
      <c r="I81" s="217"/>
      <c r="J81" s="700"/>
      <c r="K81" s="701"/>
    </row>
    <row r="82" spans="1:11" ht="13.5" thickBot="1">
      <c r="A82" s="689"/>
      <c r="B82" s="694"/>
      <c r="C82" s="695"/>
      <c r="D82" s="695"/>
      <c r="E82" s="696"/>
      <c r="F82" s="704"/>
      <c r="G82" s="705"/>
      <c r="H82" s="706"/>
      <c r="I82" s="217"/>
      <c r="J82" s="700"/>
      <c r="K82" s="701"/>
    </row>
    <row r="83" spans="1:11" ht="12.75">
      <c r="A83" s="690"/>
      <c r="B83" s="697"/>
      <c r="C83" s="695"/>
      <c r="D83" s="695"/>
      <c r="E83" s="696"/>
      <c r="F83" s="730"/>
      <c r="G83" s="731"/>
      <c r="H83" s="732"/>
      <c r="I83" s="219"/>
      <c r="J83" s="708"/>
      <c r="K83" s="701"/>
    </row>
    <row r="84" spans="1:12" ht="12.75">
      <c r="A84" s="709" t="s">
        <v>268</v>
      </c>
      <c r="B84" s="710"/>
      <c r="C84" s="719"/>
      <c r="D84" s="720"/>
      <c r="E84" s="720"/>
      <c r="F84" s="720"/>
      <c r="G84" s="720"/>
      <c r="H84" s="720"/>
      <c r="I84" s="720"/>
      <c r="J84" s="720"/>
      <c r="K84" s="721"/>
      <c r="L84" s="112">
        <f>LEN(C84)</f>
        <v>0</v>
      </c>
    </row>
    <row r="85" spans="1:12" ht="12.75">
      <c r="A85" s="722"/>
      <c r="B85" s="723"/>
      <c r="C85" s="729"/>
      <c r="D85" s="661"/>
      <c r="E85" s="661"/>
      <c r="F85" s="661"/>
      <c r="G85" s="661"/>
      <c r="H85" s="661"/>
      <c r="I85" s="661"/>
      <c r="J85" s="661"/>
      <c r="K85" s="662"/>
      <c r="L85" s="112">
        <f>LEN(C85)</f>
        <v>0</v>
      </c>
    </row>
    <row r="86" spans="1:12" ht="12.75">
      <c r="A86" s="724"/>
      <c r="B86" s="725"/>
      <c r="C86" s="733"/>
      <c r="D86" s="734"/>
      <c r="E86" s="734"/>
      <c r="F86" s="734"/>
      <c r="G86" s="734"/>
      <c r="H86" s="734"/>
      <c r="I86" s="734"/>
      <c r="J86" s="734"/>
      <c r="K86" s="735"/>
      <c r="L86" s="112">
        <f>LEN(C86)</f>
        <v>0</v>
      </c>
    </row>
    <row r="87" spans="1:12" ht="30.75" customHeight="1">
      <c r="A87" s="709" t="s">
        <v>269</v>
      </c>
      <c r="B87" s="710"/>
      <c r="C87" s="711"/>
      <c r="D87" s="712"/>
      <c r="E87" s="712"/>
      <c r="F87" s="712"/>
      <c r="G87" s="712"/>
      <c r="H87" s="712"/>
      <c r="I87" s="712"/>
      <c r="J87" s="712"/>
      <c r="K87" s="713"/>
      <c r="L87" s="112">
        <f>LEN(C87)</f>
        <v>0</v>
      </c>
    </row>
    <row r="88" spans="1:14" ht="13.5" thickBot="1">
      <c r="A88" s="726" t="s">
        <v>352</v>
      </c>
      <c r="B88" s="707"/>
      <c r="C88" s="695"/>
      <c r="D88" s="695"/>
      <c r="E88" s="696"/>
      <c r="F88" s="716"/>
      <c r="G88" s="717"/>
      <c r="H88" s="718"/>
      <c r="I88" s="218"/>
      <c r="J88" s="700"/>
      <c r="K88" s="701"/>
      <c r="N88" s="113">
        <f>LEN(J88)+LEN(C93)+LEN(C94)+LEN(C95)+LEN(C96)</f>
        <v>0</v>
      </c>
    </row>
    <row r="89" spans="1:11" ht="13.5" thickBot="1">
      <c r="A89" s="727"/>
      <c r="B89" s="694"/>
      <c r="C89" s="695"/>
      <c r="D89" s="695"/>
      <c r="E89" s="696"/>
      <c r="F89" s="704"/>
      <c r="G89" s="705"/>
      <c r="H89" s="706"/>
      <c r="I89" s="216"/>
      <c r="J89" s="700"/>
      <c r="K89" s="701"/>
    </row>
    <row r="90" spans="1:11" ht="13.5" thickBot="1">
      <c r="A90" s="727"/>
      <c r="B90" s="694"/>
      <c r="C90" s="695"/>
      <c r="D90" s="695"/>
      <c r="E90" s="696"/>
      <c r="F90" s="704"/>
      <c r="G90" s="705"/>
      <c r="H90" s="706"/>
      <c r="I90" s="217"/>
      <c r="J90" s="700"/>
      <c r="K90" s="701"/>
    </row>
    <row r="91" spans="1:11" ht="13.5" thickBot="1">
      <c r="A91" s="727"/>
      <c r="B91" s="694"/>
      <c r="C91" s="695"/>
      <c r="D91" s="695"/>
      <c r="E91" s="696"/>
      <c r="F91" s="704"/>
      <c r="G91" s="705"/>
      <c r="H91" s="706"/>
      <c r="I91" s="217"/>
      <c r="J91" s="700"/>
      <c r="K91" s="701"/>
    </row>
    <row r="92" spans="1:11" ht="12.75">
      <c r="A92" s="728"/>
      <c r="B92" s="697"/>
      <c r="C92" s="695"/>
      <c r="D92" s="695"/>
      <c r="E92" s="696"/>
      <c r="F92" s="730"/>
      <c r="G92" s="731"/>
      <c r="H92" s="732"/>
      <c r="I92" s="219"/>
      <c r="J92" s="708"/>
      <c r="K92" s="701"/>
    </row>
    <row r="93" spans="1:12" ht="12.75">
      <c r="A93" s="709" t="s">
        <v>268</v>
      </c>
      <c r="B93" s="710"/>
      <c r="C93" s="719"/>
      <c r="D93" s="720"/>
      <c r="E93" s="720"/>
      <c r="F93" s="720"/>
      <c r="G93" s="720"/>
      <c r="H93" s="720"/>
      <c r="I93" s="720"/>
      <c r="J93" s="720"/>
      <c r="K93" s="721"/>
      <c r="L93" s="112">
        <f>LEN(C93)</f>
        <v>0</v>
      </c>
    </row>
    <row r="94" spans="1:12" ht="12.75">
      <c r="A94" s="722"/>
      <c r="B94" s="723"/>
      <c r="C94" s="729"/>
      <c r="D94" s="661"/>
      <c r="E94" s="661"/>
      <c r="F94" s="661"/>
      <c r="G94" s="661"/>
      <c r="H94" s="661"/>
      <c r="I94" s="661"/>
      <c r="J94" s="661"/>
      <c r="K94" s="662"/>
      <c r="L94" s="112">
        <f>LEN(C94)</f>
        <v>0</v>
      </c>
    </row>
    <row r="95" spans="1:12" ht="12.75">
      <c r="A95" s="724"/>
      <c r="B95" s="725"/>
      <c r="C95" s="733"/>
      <c r="D95" s="734"/>
      <c r="E95" s="734"/>
      <c r="F95" s="734"/>
      <c r="G95" s="734"/>
      <c r="H95" s="734"/>
      <c r="I95" s="734"/>
      <c r="J95" s="734"/>
      <c r="K95" s="735"/>
      <c r="L95" s="112">
        <f>LEN(C95)</f>
        <v>0</v>
      </c>
    </row>
    <row r="96" spans="1:12" ht="24.75" customHeight="1">
      <c r="A96" s="714" t="s">
        <v>269</v>
      </c>
      <c r="B96" s="715"/>
      <c r="C96" s="711"/>
      <c r="D96" s="712"/>
      <c r="E96" s="712"/>
      <c r="F96" s="712"/>
      <c r="G96" s="712"/>
      <c r="H96" s="712"/>
      <c r="I96" s="712"/>
      <c r="J96" s="712"/>
      <c r="K96" s="713"/>
      <c r="L96" s="112">
        <f>LEN(C96)</f>
        <v>0</v>
      </c>
    </row>
    <row r="97" spans="1:11" ht="12.75">
      <c r="A97" s="220"/>
      <c r="B97" s="221"/>
      <c r="C97" s="221"/>
      <c r="D97" s="221"/>
      <c r="E97" s="221"/>
      <c r="F97" s="221"/>
      <c r="G97" s="221"/>
      <c r="H97" s="221"/>
      <c r="I97" s="221"/>
      <c r="J97" s="221"/>
      <c r="K97" s="221"/>
    </row>
    <row r="98" spans="1:11" ht="12.75">
      <c r="A98" s="220"/>
      <c r="B98" s="221"/>
      <c r="C98" s="221"/>
      <c r="D98" s="221"/>
      <c r="E98" s="221"/>
      <c r="F98" s="221"/>
      <c r="G98" s="221"/>
      <c r="H98" s="221"/>
      <c r="I98" s="221"/>
      <c r="J98" s="221"/>
      <c r="K98" s="221"/>
    </row>
    <row r="99" spans="1:11" ht="13.5" thickBot="1">
      <c r="A99" s="220"/>
      <c r="B99" s="221"/>
      <c r="C99" s="221"/>
      <c r="D99" s="221"/>
      <c r="E99" s="221"/>
      <c r="F99" s="221"/>
      <c r="G99" s="221"/>
      <c r="H99" s="221"/>
      <c r="I99" s="221"/>
      <c r="J99" s="221"/>
      <c r="K99" s="221"/>
    </row>
    <row r="100" spans="1:11" ht="13.5" thickBot="1">
      <c r="A100" s="742" t="s">
        <v>270</v>
      </c>
      <c r="B100" s="743"/>
      <c r="C100" s="743"/>
      <c r="D100" s="743"/>
      <c r="E100" s="743"/>
      <c r="F100" s="743"/>
      <c r="G100" s="743"/>
      <c r="H100" s="743"/>
      <c r="I100" s="743"/>
      <c r="J100" s="743"/>
      <c r="K100" s="744"/>
    </row>
    <row r="101" spans="1:12" ht="12.75">
      <c r="A101" s="700"/>
      <c r="B101" s="738"/>
      <c r="C101" s="738"/>
      <c r="D101" s="738"/>
      <c r="E101" s="738"/>
      <c r="F101" s="738"/>
      <c r="G101" s="738"/>
      <c r="H101" s="738"/>
      <c r="I101" s="738"/>
      <c r="J101" s="738"/>
      <c r="K101" s="739"/>
      <c r="L101" s="38">
        <f>LEN(A101)</f>
        <v>0</v>
      </c>
    </row>
    <row r="102" spans="1:11" ht="12.75">
      <c r="A102" s="708"/>
      <c r="B102" s="740"/>
      <c r="C102" s="740"/>
      <c r="D102" s="740"/>
      <c r="E102" s="740"/>
      <c r="F102" s="740"/>
      <c r="G102" s="740"/>
      <c r="H102" s="740"/>
      <c r="I102" s="740"/>
      <c r="J102" s="740"/>
      <c r="K102" s="701"/>
    </row>
    <row r="103" spans="1:11" ht="12.75">
      <c r="A103" s="708"/>
      <c r="B103" s="740"/>
      <c r="C103" s="740"/>
      <c r="D103" s="740"/>
      <c r="E103" s="740"/>
      <c r="F103" s="740"/>
      <c r="G103" s="740"/>
      <c r="H103" s="740"/>
      <c r="I103" s="740"/>
      <c r="J103" s="740"/>
      <c r="K103" s="701"/>
    </row>
    <row r="104" spans="1:11" ht="12.75">
      <c r="A104" s="708"/>
      <c r="B104" s="740"/>
      <c r="C104" s="740"/>
      <c r="D104" s="740"/>
      <c r="E104" s="740"/>
      <c r="F104" s="740"/>
      <c r="G104" s="740"/>
      <c r="H104" s="740"/>
      <c r="I104" s="740"/>
      <c r="J104" s="740"/>
      <c r="K104" s="701"/>
    </row>
    <row r="105" spans="1:14" ht="12.75">
      <c r="A105" s="702"/>
      <c r="B105" s="741"/>
      <c r="C105" s="741"/>
      <c r="D105" s="741"/>
      <c r="E105" s="741"/>
      <c r="F105" s="741"/>
      <c r="G105" s="741"/>
      <c r="H105" s="741"/>
      <c r="I105" s="741"/>
      <c r="J105" s="741"/>
      <c r="K105" s="703"/>
      <c r="N105" s="21">
        <f>LEN(A101)</f>
        <v>0</v>
      </c>
    </row>
    <row r="106" spans="1:11" ht="12.75">
      <c r="A106" s="114"/>
      <c r="B106" s="39"/>
      <c r="C106" s="39"/>
      <c r="D106" s="39"/>
      <c r="E106" s="39"/>
      <c r="F106" s="33"/>
      <c r="G106" s="33"/>
      <c r="H106" s="33"/>
      <c r="I106" s="33"/>
      <c r="J106" s="33"/>
      <c r="K106" s="33"/>
    </row>
    <row r="107" spans="1:11" ht="12.75">
      <c r="A107" s="114"/>
      <c r="B107" s="39"/>
      <c r="C107" s="39"/>
      <c r="D107" s="39"/>
      <c r="E107" s="39"/>
      <c r="F107" s="33"/>
      <c r="G107" s="33"/>
      <c r="H107" s="33"/>
      <c r="I107" s="33"/>
      <c r="J107" s="33"/>
      <c r="K107" s="33"/>
    </row>
    <row r="108" spans="1:11" ht="12.75">
      <c r="A108" s="114"/>
      <c r="B108" s="39"/>
      <c r="C108" s="39"/>
      <c r="D108" s="39"/>
      <c r="E108" s="39"/>
      <c r="F108" s="33"/>
      <c r="G108" s="33"/>
      <c r="H108" s="33"/>
      <c r="I108" s="33"/>
      <c r="J108" s="33"/>
      <c r="K108" s="33"/>
    </row>
    <row r="109" spans="1:11" ht="12.75">
      <c r="A109" s="114"/>
      <c r="B109" s="39"/>
      <c r="C109" s="39"/>
      <c r="D109" s="39"/>
      <c r="E109" s="39"/>
      <c r="F109" s="33"/>
      <c r="G109" s="33"/>
      <c r="H109" s="33"/>
      <c r="I109" s="33"/>
      <c r="J109" s="33"/>
      <c r="K109" s="33"/>
    </row>
    <row r="110" spans="1:11" ht="12.75">
      <c r="A110" s="114"/>
      <c r="B110" s="39"/>
      <c r="C110" s="39"/>
      <c r="D110" s="39"/>
      <c r="E110" s="39"/>
      <c r="F110" s="33"/>
      <c r="G110" s="33"/>
      <c r="H110" s="33"/>
      <c r="I110" s="33"/>
      <c r="J110" s="33"/>
      <c r="K110" s="33"/>
    </row>
    <row r="111" spans="1:11" ht="12.75">
      <c r="A111" s="114"/>
      <c r="B111" s="39"/>
      <c r="C111" s="39"/>
      <c r="D111" s="39"/>
      <c r="E111" s="39"/>
      <c r="F111" s="33"/>
      <c r="G111" s="33"/>
      <c r="H111" s="33"/>
      <c r="I111" s="33"/>
      <c r="J111" s="33"/>
      <c r="K111" s="33"/>
    </row>
    <row r="112" spans="1:11" ht="12.75">
      <c r="A112" s="114"/>
      <c r="B112" s="39"/>
      <c r="C112" s="39"/>
      <c r="D112" s="39"/>
      <c r="E112" s="39"/>
      <c r="F112" s="33"/>
      <c r="G112" s="33"/>
      <c r="H112" s="33"/>
      <c r="I112" s="33"/>
      <c r="J112" s="33"/>
      <c r="K112" s="33"/>
    </row>
    <row r="113" spans="1:11" ht="12.75">
      <c r="A113" s="114"/>
      <c r="B113" s="39"/>
      <c r="C113" s="39"/>
      <c r="D113" s="39"/>
      <c r="E113" s="39"/>
      <c r="F113" s="33"/>
      <c r="G113" s="33"/>
      <c r="H113" s="33"/>
      <c r="I113" s="33"/>
      <c r="J113" s="33"/>
      <c r="K113" s="33"/>
    </row>
    <row r="114" spans="1:11" ht="12.75">
      <c r="A114" s="114"/>
      <c r="B114" s="39"/>
      <c r="C114" s="39"/>
      <c r="D114" s="39"/>
      <c r="E114" s="39"/>
      <c r="F114" s="33"/>
      <c r="G114" s="33"/>
      <c r="H114" s="33"/>
      <c r="I114" s="33"/>
      <c r="J114" s="33"/>
      <c r="K114" s="33"/>
    </row>
    <row r="115" spans="1:11" ht="12.75">
      <c r="A115" s="114"/>
      <c r="B115" s="39"/>
      <c r="C115" s="39"/>
      <c r="D115" s="39"/>
      <c r="E115" s="39"/>
      <c r="F115" s="33"/>
      <c r="G115" s="33"/>
      <c r="H115" s="33"/>
      <c r="I115" s="33"/>
      <c r="J115" s="33"/>
      <c r="K115" s="33"/>
    </row>
    <row r="116" spans="1:11" ht="12.75">
      <c r="A116" s="114"/>
      <c r="B116" s="39"/>
      <c r="C116" s="39"/>
      <c r="D116" s="39"/>
      <c r="E116" s="39"/>
      <c r="F116" s="33"/>
      <c r="G116" s="33"/>
      <c r="H116" s="33"/>
      <c r="I116" s="33"/>
      <c r="J116" s="33"/>
      <c r="K116" s="33"/>
    </row>
    <row r="117" spans="1:11" ht="12.75">
      <c r="A117" s="114"/>
      <c r="B117" s="39"/>
      <c r="C117" s="39"/>
      <c r="D117" s="39"/>
      <c r="E117" s="39"/>
      <c r="F117" s="33"/>
      <c r="G117" s="33"/>
      <c r="H117" s="33"/>
      <c r="I117" s="33"/>
      <c r="J117" s="33"/>
      <c r="K117" s="33"/>
    </row>
    <row r="118" spans="1:11" ht="12.75">
      <c r="A118" s="114"/>
      <c r="B118" s="39"/>
      <c r="C118" s="39"/>
      <c r="D118" s="39"/>
      <c r="E118" s="39"/>
      <c r="F118" s="33"/>
      <c r="G118" s="33"/>
      <c r="H118" s="33"/>
      <c r="I118" s="33"/>
      <c r="J118" s="33"/>
      <c r="K118" s="33"/>
    </row>
    <row r="119" spans="1:11" ht="12.75">
      <c r="A119" s="114"/>
      <c r="B119" s="39"/>
      <c r="C119" s="39"/>
      <c r="D119" s="39"/>
      <c r="E119" s="39"/>
      <c r="F119" s="33"/>
      <c r="G119" s="33"/>
      <c r="H119" s="33"/>
      <c r="I119" s="33"/>
      <c r="J119" s="33"/>
      <c r="K119" s="33"/>
    </row>
    <row r="120" spans="1:11" ht="12.75">
      <c r="A120" s="114"/>
      <c r="B120" s="39"/>
      <c r="C120" s="39"/>
      <c r="D120" s="39"/>
      <c r="E120" s="39"/>
      <c r="F120" s="33"/>
      <c r="G120" s="33"/>
      <c r="H120" s="33"/>
      <c r="I120" s="33"/>
      <c r="J120" s="33"/>
      <c r="K120" s="33"/>
    </row>
    <row r="121" spans="1:11" ht="12.75">
      <c r="A121" s="114"/>
      <c r="B121" s="39"/>
      <c r="C121" s="39"/>
      <c r="D121" s="39"/>
      <c r="E121" s="39"/>
      <c r="F121" s="33"/>
      <c r="G121" s="33"/>
      <c r="H121" s="33"/>
      <c r="I121" s="33"/>
      <c r="J121" s="33"/>
      <c r="K121" s="33"/>
    </row>
    <row r="122" spans="1:11" ht="12.75">
      <c r="A122" s="115"/>
      <c r="B122" s="40"/>
      <c r="C122" s="40"/>
      <c r="D122" s="40"/>
      <c r="E122" s="40"/>
      <c r="F122" s="20"/>
      <c r="G122" s="20"/>
      <c r="H122" s="20"/>
      <c r="I122" s="20"/>
      <c r="J122" s="20"/>
      <c r="K122" s="20"/>
    </row>
    <row r="123" spans="1:11" ht="12.75">
      <c r="A123" s="115"/>
      <c r="B123" s="40"/>
      <c r="C123" s="40"/>
      <c r="D123" s="40"/>
      <c r="E123" s="40"/>
      <c r="F123" s="20"/>
      <c r="G123" s="20"/>
      <c r="H123" s="20"/>
      <c r="I123" s="20"/>
      <c r="J123" s="20"/>
      <c r="K123" s="20"/>
    </row>
    <row r="124" spans="1:11" ht="12.75">
      <c r="A124" s="115"/>
      <c r="B124" s="40"/>
      <c r="C124" s="40"/>
      <c r="D124" s="40"/>
      <c r="E124" s="40"/>
      <c r="F124" s="20"/>
      <c r="G124" s="20"/>
      <c r="H124" s="20"/>
      <c r="I124" s="20"/>
      <c r="J124" s="20"/>
      <c r="K124" s="20"/>
    </row>
    <row r="125" spans="1:11" ht="12.75">
      <c r="A125" s="115"/>
      <c r="B125" s="40"/>
      <c r="C125" s="40"/>
      <c r="D125" s="40"/>
      <c r="E125" s="40"/>
      <c r="F125" s="20"/>
      <c r="G125" s="20"/>
      <c r="H125" s="20"/>
      <c r="I125" s="20"/>
      <c r="J125" s="20"/>
      <c r="K125" s="20"/>
    </row>
    <row r="126" spans="1:11" ht="12.75">
      <c r="A126" s="115"/>
      <c r="B126" s="40"/>
      <c r="C126" s="40"/>
      <c r="D126" s="40"/>
      <c r="E126" s="40"/>
      <c r="F126" s="20"/>
      <c r="G126" s="20"/>
      <c r="H126" s="20"/>
      <c r="I126" s="20"/>
      <c r="J126" s="20"/>
      <c r="K126" s="20"/>
    </row>
    <row r="127" spans="1:11" ht="12.75">
      <c r="A127" s="115"/>
      <c r="B127" s="40"/>
      <c r="C127" s="40"/>
      <c r="D127" s="40"/>
      <c r="E127" s="40"/>
      <c r="F127" s="20"/>
      <c r="G127" s="20"/>
      <c r="H127" s="20"/>
      <c r="I127" s="20"/>
      <c r="J127" s="20"/>
      <c r="K127" s="20"/>
    </row>
    <row r="128" spans="1:11" ht="12.75">
      <c r="A128" s="115"/>
      <c r="B128" s="40"/>
      <c r="C128" s="40"/>
      <c r="D128" s="40"/>
      <c r="E128" s="40"/>
      <c r="F128" s="20"/>
      <c r="G128" s="20"/>
      <c r="H128" s="20"/>
      <c r="I128" s="20"/>
      <c r="J128" s="20"/>
      <c r="K128" s="20"/>
    </row>
    <row r="129" spans="1:11" ht="12.75">
      <c r="A129" s="115"/>
      <c r="B129" s="40"/>
      <c r="C129" s="40"/>
      <c r="D129" s="40"/>
      <c r="E129" s="40"/>
      <c r="F129" s="20"/>
      <c r="G129" s="20"/>
      <c r="H129" s="20"/>
      <c r="I129" s="20"/>
      <c r="J129" s="20"/>
      <c r="K129" s="20"/>
    </row>
    <row r="130" spans="1:11" ht="12.75">
      <c r="A130" s="115"/>
      <c r="B130" s="40"/>
      <c r="C130" s="40"/>
      <c r="D130" s="40"/>
      <c r="E130" s="40"/>
      <c r="F130" s="20"/>
      <c r="G130" s="20"/>
      <c r="H130" s="20"/>
      <c r="I130" s="20"/>
      <c r="J130" s="20"/>
      <c r="K130" s="20"/>
    </row>
    <row r="131" spans="1:11" ht="12.75">
      <c r="A131" s="115"/>
      <c r="B131" s="40"/>
      <c r="C131" s="40"/>
      <c r="D131" s="40"/>
      <c r="E131" s="40"/>
      <c r="F131" s="20"/>
      <c r="G131" s="20"/>
      <c r="H131" s="20"/>
      <c r="I131" s="20"/>
      <c r="J131" s="20"/>
      <c r="K131" s="20"/>
    </row>
    <row r="132" spans="1:11" ht="12.75">
      <c r="A132" s="115"/>
      <c r="B132" s="40"/>
      <c r="C132" s="40"/>
      <c r="D132" s="40"/>
      <c r="E132" s="40"/>
      <c r="F132" s="20"/>
      <c r="G132" s="20"/>
      <c r="H132" s="20"/>
      <c r="I132" s="20"/>
      <c r="J132" s="20"/>
      <c r="K132" s="20"/>
    </row>
    <row r="133" spans="1:11" ht="12.75">
      <c r="A133" s="115"/>
      <c r="B133" s="40"/>
      <c r="C133" s="40"/>
      <c r="D133" s="40"/>
      <c r="E133" s="40"/>
      <c r="F133" s="20"/>
      <c r="G133" s="20"/>
      <c r="H133" s="20"/>
      <c r="I133" s="20"/>
      <c r="J133" s="20"/>
      <c r="K133" s="20"/>
    </row>
    <row r="134" spans="1:11" ht="12.75">
      <c r="A134" s="115"/>
      <c r="B134" s="40"/>
      <c r="C134" s="40"/>
      <c r="D134" s="40"/>
      <c r="E134" s="40"/>
      <c r="F134" s="20"/>
      <c r="G134" s="20"/>
      <c r="H134" s="20"/>
      <c r="I134" s="20"/>
      <c r="J134" s="20"/>
      <c r="K134" s="20"/>
    </row>
    <row r="135" spans="1:11" ht="12.75">
      <c r="A135" s="115"/>
      <c r="B135" s="40"/>
      <c r="C135" s="40"/>
      <c r="D135" s="40"/>
      <c r="E135" s="40"/>
      <c r="F135" s="20"/>
      <c r="G135" s="20"/>
      <c r="H135" s="20"/>
      <c r="I135" s="20"/>
      <c r="J135" s="20"/>
      <c r="K135" s="20"/>
    </row>
    <row r="136" spans="1:11" ht="12.75">
      <c r="A136" s="115"/>
      <c r="B136" s="40"/>
      <c r="C136" s="40"/>
      <c r="D136" s="40"/>
      <c r="E136" s="40"/>
      <c r="F136" s="20"/>
      <c r="G136" s="20"/>
      <c r="H136" s="20"/>
      <c r="I136" s="20"/>
      <c r="J136" s="20"/>
      <c r="K136" s="20"/>
    </row>
    <row r="137" spans="1:11" ht="12.75">
      <c r="A137" s="115"/>
      <c r="B137" s="40"/>
      <c r="C137" s="40"/>
      <c r="D137" s="40"/>
      <c r="E137" s="40"/>
      <c r="F137" s="20"/>
      <c r="G137" s="20"/>
      <c r="H137" s="20"/>
      <c r="I137" s="20"/>
      <c r="J137" s="20"/>
      <c r="K137" s="20"/>
    </row>
    <row r="138" spans="1:11" ht="12.75">
      <c r="A138" s="115"/>
      <c r="B138" s="40"/>
      <c r="C138" s="40"/>
      <c r="D138" s="40"/>
      <c r="E138" s="40"/>
      <c r="F138" s="20"/>
      <c r="G138" s="20"/>
      <c r="H138" s="20"/>
      <c r="I138" s="20"/>
      <c r="J138" s="20"/>
      <c r="K138" s="20"/>
    </row>
    <row r="139" spans="1:11" ht="12.75">
      <c r="A139" s="115"/>
      <c r="B139" s="40"/>
      <c r="C139" s="40"/>
      <c r="D139" s="40"/>
      <c r="E139" s="40"/>
      <c r="F139" s="20"/>
      <c r="G139" s="20"/>
      <c r="H139" s="20"/>
      <c r="I139" s="20"/>
      <c r="J139" s="20"/>
      <c r="K139" s="20"/>
    </row>
    <row r="140" spans="1:11" ht="12.75">
      <c r="A140" s="115"/>
      <c r="B140" s="40"/>
      <c r="C140" s="40"/>
      <c r="D140" s="40"/>
      <c r="E140" s="40"/>
      <c r="F140" s="20"/>
      <c r="G140" s="20"/>
      <c r="H140" s="20"/>
      <c r="I140" s="20"/>
      <c r="J140" s="20"/>
      <c r="K140" s="20"/>
    </row>
    <row r="141" spans="1:11" ht="12.75">
      <c r="A141" s="115"/>
      <c r="B141" s="40"/>
      <c r="C141" s="40"/>
      <c r="D141" s="40"/>
      <c r="E141" s="40"/>
      <c r="F141" s="20"/>
      <c r="G141" s="20"/>
      <c r="H141" s="20"/>
      <c r="I141" s="20"/>
      <c r="J141" s="20"/>
      <c r="K141" s="20"/>
    </row>
    <row r="142" spans="1:11" ht="12.75">
      <c r="A142" s="115"/>
      <c r="B142" s="40"/>
      <c r="C142" s="40"/>
      <c r="D142" s="40"/>
      <c r="E142" s="40"/>
      <c r="F142" s="20"/>
      <c r="G142" s="20"/>
      <c r="H142" s="20"/>
      <c r="I142" s="20"/>
      <c r="J142" s="20"/>
      <c r="K142" s="20"/>
    </row>
    <row r="143" spans="1:11" ht="12.75">
      <c r="A143" s="115"/>
      <c r="B143" s="40"/>
      <c r="C143" s="40"/>
      <c r="D143" s="40"/>
      <c r="E143" s="40"/>
      <c r="F143" s="20"/>
      <c r="G143" s="20"/>
      <c r="H143" s="20"/>
      <c r="I143" s="20"/>
      <c r="J143" s="20"/>
      <c r="K143" s="20"/>
    </row>
    <row r="144" spans="1:11" ht="12.75">
      <c r="A144" s="115"/>
      <c r="B144" s="40"/>
      <c r="C144" s="40"/>
      <c r="D144" s="40"/>
      <c r="E144" s="40"/>
      <c r="F144" s="20"/>
      <c r="G144" s="20"/>
      <c r="H144" s="20"/>
      <c r="I144" s="20"/>
      <c r="J144" s="20"/>
      <c r="K144" s="20"/>
    </row>
    <row r="145" spans="1:11" ht="12.75">
      <c r="A145" s="115"/>
      <c r="B145" s="40"/>
      <c r="C145" s="40"/>
      <c r="D145" s="40"/>
      <c r="E145" s="40"/>
      <c r="F145" s="20"/>
      <c r="G145" s="20"/>
      <c r="H145" s="20"/>
      <c r="I145" s="20"/>
      <c r="J145" s="20"/>
      <c r="K145" s="20"/>
    </row>
    <row r="146" spans="1:11" ht="12.75">
      <c r="A146" s="115"/>
      <c r="B146" s="40"/>
      <c r="C146" s="40"/>
      <c r="D146" s="40"/>
      <c r="E146" s="40"/>
      <c r="F146" s="20"/>
      <c r="G146" s="20"/>
      <c r="H146" s="20"/>
      <c r="I146" s="20"/>
      <c r="J146" s="20"/>
      <c r="K146" s="20"/>
    </row>
    <row r="147" spans="1:11" ht="12.75">
      <c r="A147" s="115"/>
      <c r="B147" s="40"/>
      <c r="C147" s="40"/>
      <c r="D147" s="40"/>
      <c r="E147" s="40"/>
      <c r="F147" s="20"/>
      <c r="G147" s="20"/>
      <c r="H147" s="20"/>
      <c r="I147" s="20"/>
      <c r="J147" s="20"/>
      <c r="K147" s="20"/>
    </row>
    <row r="148" spans="1:11" ht="12.75">
      <c r="A148" s="115"/>
      <c r="B148" s="40"/>
      <c r="C148" s="40"/>
      <c r="D148" s="40"/>
      <c r="E148" s="40"/>
      <c r="F148" s="20"/>
      <c r="G148" s="20"/>
      <c r="H148" s="20"/>
      <c r="I148" s="20"/>
      <c r="J148" s="20"/>
      <c r="K148" s="20"/>
    </row>
    <row r="149" spans="1:11" ht="12.75">
      <c r="A149" s="115"/>
      <c r="B149" s="40"/>
      <c r="C149" s="40"/>
      <c r="D149" s="40"/>
      <c r="E149" s="40"/>
      <c r="F149" s="20"/>
      <c r="G149" s="20"/>
      <c r="H149" s="20"/>
      <c r="I149" s="20"/>
      <c r="J149" s="20"/>
      <c r="K149" s="20"/>
    </row>
    <row r="150" spans="1:11" ht="12.75">
      <c r="A150" s="115"/>
      <c r="B150" s="40"/>
      <c r="C150" s="40"/>
      <c r="D150" s="40"/>
      <c r="E150" s="40"/>
      <c r="F150" s="20"/>
      <c r="G150" s="20"/>
      <c r="H150" s="20"/>
      <c r="I150" s="20"/>
      <c r="J150" s="20"/>
      <c r="K150" s="20"/>
    </row>
    <row r="151" spans="1:11" ht="12.75">
      <c r="A151" s="115"/>
      <c r="B151" s="40"/>
      <c r="C151" s="40"/>
      <c r="D151" s="40"/>
      <c r="E151" s="40"/>
      <c r="F151" s="20"/>
      <c r="G151" s="20"/>
      <c r="H151" s="20"/>
      <c r="I151" s="20"/>
      <c r="J151" s="20"/>
      <c r="K151" s="20"/>
    </row>
    <row r="152" spans="1:11" ht="12.75">
      <c r="A152" s="115"/>
      <c r="B152" s="40"/>
      <c r="C152" s="40"/>
      <c r="D152" s="40"/>
      <c r="E152" s="40"/>
      <c r="F152" s="20"/>
      <c r="G152" s="20"/>
      <c r="H152" s="20"/>
      <c r="I152" s="20"/>
      <c r="J152" s="20"/>
      <c r="K152" s="20"/>
    </row>
    <row r="153" spans="1:11" ht="12.75">
      <c r="A153" s="115"/>
      <c r="B153" s="40"/>
      <c r="C153" s="40"/>
      <c r="D153" s="40"/>
      <c r="E153" s="40"/>
      <c r="F153" s="20"/>
      <c r="G153" s="20"/>
      <c r="H153" s="20"/>
      <c r="I153" s="20"/>
      <c r="J153" s="20"/>
      <c r="K153" s="20"/>
    </row>
    <row r="154" spans="1:11" ht="12.75">
      <c r="A154" s="115"/>
      <c r="B154" s="40"/>
      <c r="C154" s="40"/>
      <c r="D154" s="40"/>
      <c r="E154" s="40"/>
      <c r="F154" s="20"/>
      <c r="G154" s="20"/>
      <c r="H154" s="20"/>
      <c r="I154" s="20"/>
      <c r="J154" s="20"/>
      <c r="K154" s="20"/>
    </row>
    <row r="155" spans="1:11" ht="12.75">
      <c r="A155" s="115"/>
      <c r="B155" s="40"/>
      <c r="C155" s="40"/>
      <c r="D155" s="40"/>
      <c r="E155" s="40"/>
      <c r="F155" s="20"/>
      <c r="G155" s="20"/>
      <c r="H155" s="20"/>
      <c r="I155" s="20"/>
      <c r="J155" s="20"/>
      <c r="K155" s="20"/>
    </row>
    <row r="156" spans="1:11" ht="12.75">
      <c r="A156" s="115"/>
      <c r="B156" s="40"/>
      <c r="C156" s="40"/>
      <c r="D156" s="40"/>
      <c r="E156" s="40"/>
      <c r="F156" s="20"/>
      <c r="G156" s="20"/>
      <c r="H156" s="20"/>
      <c r="I156" s="20"/>
      <c r="J156" s="20"/>
      <c r="K156" s="20"/>
    </row>
    <row r="157" spans="1:11" ht="12.75">
      <c r="A157" s="115"/>
      <c r="B157" s="40"/>
      <c r="C157" s="40"/>
      <c r="D157" s="40"/>
      <c r="E157" s="40"/>
      <c r="F157" s="20"/>
      <c r="G157" s="20"/>
      <c r="H157" s="20"/>
      <c r="I157" s="20"/>
      <c r="J157" s="20"/>
      <c r="K157" s="20"/>
    </row>
    <row r="158" spans="1:11" ht="12.75">
      <c r="A158" s="115"/>
      <c r="B158" s="40"/>
      <c r="C158" s="40"/>
      <c r="D158" s="40"/>
      <c r="E158" s="40"/>
      <c r="F158" s="20"/>
      <c r="G158" s="20"/>
      <c r="H158" s="20"/>
      <c r="I158" s="20"/>
      <c r="J158" s="20"/>
      <c r="K158" s="20"/>
    </row>
    <row r="159" spans="1:11" ht="12.75">
      <c r="A159" s="115"/>
      <c r="B159" s="40"/>
      <c r="C159" s="40"/>
      <c r="D159" s="40"/>
      <c r="E159" s="40"/>
      <c r="F159" s="20"/>
      <c r="G159" s="20"/>
      <c r="H159" s="20"/>
      <c r="I159" s="20"/>
      <c r="J159" s="20"/>
      <c r="K159" s="20"/>
    </row>
    <row r="160" spans="1:11" ht="12.75">
      <c r="A160" s="115"/>
      <c r="B160" s="40"/>
      <c r="C160" s="40"/>
      <c r="D160" s="40"/>
      <c r="E160" s="40"/>
      <c r="F160" s="20"/>
      <c r="G160" s="20"/>
      <c r="H160" s="20"/>
      <c r="I160" s="20"/>
      <c r="J160" s="20"/>
      <c r="K160" s="20"/>
    </row>
    <row r="161" spans="1:11" ht="12.75">
      <c r="A161" s="115"/>
      <c r="B161" s="40"/>
      <c r="C161" s="40"/>
      <c r="D161" s="40"/>
      <c r="E161" s="40"/>
      <c r="F161" s="20"/>
      <c r="G161" s="20"/>
      <c r="H161" s="20"/>
      <c r="I161" s="20"/>
      <c r="J161" s="20"/>
      <c r="K161" s="20"/>
    </row>
    <row r="162" spans="1:11" ht="12.75">
      <c r="A162" s="115"/>
      <c r="B162" s="40"/>
      <c r="C162" s="40"/>
      <c r="D162" s="40"/>
      <c r="E162" s="40"/>
      <c r="F162" s="20"/>
      <c r="G162" s="20"/>
      <c r="H162" s="20"/>
      <c r="I162" s="20"/>
      <c r="J162" s="20"/>
      <c r="K162" s="20"/>
    </row>
    <row r="163" spans="1:11" ht="12.75">
      <c r="A163" s="115"/>
      <c r="B163" s="40"/>
      <c r="C163" s="40"/>
      <c r="D163" s="40"/>
      <c r="E163" s="40"/>
      <c r="F163" s="20"/>
      <c r="G163" s="20"/>
      <c r="H163" s="20"/>
      <c r="I163" s="20"/>
      <c r="J163" s="20"/>
      <c r="K163" s="20"/>
    </row>
    <row r="164" spans="1:11" ht="12.75">
      <c r="A164" s="115"/>
      <c r="B164" s="40"/>
      <c r="C164" s="40"/>
      <c r="D164" s="40"/>
      <c r="E164" s="40"/>
      <c r="F164" s="20"/>
      <c r="G164" s="20"/>
      <c r="H164" s="20"/>
      <c r="I164" s="20"/>
      <c r="J164" s="20"/>
      <c r="K164" s="20"/>
    </row>
    <row r="165" spans="1:11" ht="12.75">
      <c r="A165" s="115"/>
      <c r="B165" s="40"/>
      <c r="C165" s="40"/>
      <c r="D165" s="40"/>
      <c r="E165" s="40"/>
      <c r="F165" s="20"/>
      <c r="G165" s="20"/>
      <c r="H165" s="20"/>
      <c r="I165" s="20"/>
      <c r="J165" s="20"/>
      <c r="K165" s="20"/>
    </row>
    <row r="166" spans="1:11" ht="12.75">
      <c r="A166" s="115"/>
      <c r="B166" s="40"/>
      <c r="C166" s="40"/>
      <c r="D166" s="40"/>
      <c r="E166" s="40"/>
      <c r="F166" s="20"/>
      <c r="G166" s="20"/>
      <c r="H166" s="20"/>
      <c r="I166" s="20"/>
      <c r="J166" s="20"/>
      <c r="K166" s="20"/>
    </row>
    <row r="167" spans="1:11" ht="12.75">
      <c r="A167" s="115"/>
      <c r="B167" s="40"/>
      <c r="C167" s="40"/>
      <c r="D167" s="40"/>
      <c r="E167" s="40"/>
      <c r="F167" s="20"/>
      <c r="G167" s="20"/>
      <c r="H167" s="20"/>
      <c r="I167" s="20"/>
      <c r="J167" s="20"/>
      <c r="K167" s="20"/>
    </row>
    <row r="168" spans="1:11" ht="12.75">
      <c r="A168" s="115"/>
      <c r="B168" s="40"/>
      <c r="C168" s="40"/>
      <c r="D168" s="40"/>
      <c r="E168" s="40"/>
      <c r="F168" s="20"/>
      <c r="G168" s="20"/>
      <c r="H168" s="20"/>
      <c r="I168" s="20"/>
      <c r="J168" s="20"/>
      <c r="K168" s="20"/>
    </row>
    <row r="169" spans="1:11" ht="12.75">
      <c r="A169" s="115"/>
      <c r="B169" s="40"/>
      <c r="C169" s="40"/>
      <c r="D169" s="40"/>
      <c r="E169" s="40"/>
      <c r="F169" s="20"/>
      <c r="G169" s="20"/>
      <c r="H169" s="20"/>
      <c r="I169" s="20"/>
      <c r="J169" s="20"/>
      <c r="K169" s="20"/>
    </row>
    <row r="170" spans="1:11" ht="12.75">
      <c r="A170" s="115"/>
      <c r="B170" s="40"/>
      <c r="C170" s="40"/>
      <c r="D170" s="40"/>
      <c r="E170" s="40"/>
      <c r="F170" s="20"/>
      <c r="G170" s="20"/>
      <c r="H170" s="20"/>
      <c r="I170" s="20"/>
      <c r="J170" s="20"/>
      <c r="K170" s="20"/>
    </row>
    <row r="171" spans="1:11" ht="12.75">
      <c r="A171" s="115"/>
      <c r="B171" s="40"/>
      <c r="C171" s="40"/>
      <c r="D171" s="40"/>
      <c r="E171" s="40"/>
      <c r="F171" s="20"/>
      <c r="G171" s="20"/>
      <c r="H171" s="20"/>
      <c r="I171" s="20"/>
      <c r="J171" s="20"/>
      <c r="K171" s="20"/>
    </row>
    <row r="172" spans="1:11" ht="12.75">
      <c r="A172" s="115"/>
      <c r="B172" s="40"/>
      <c r="C172" s="40"/>
      <c r="D172" s="40"/>
      <c r="E172" s="40"/>
      <c r="F172" s="20"/>
      <c r="G172" s="20"/>
      <c r="H172" s="20"/>
      <c r="I172" s="20"/>
      <c r="J172" s="20"/>
      <c r="K172" s="20"/>
    </row>
    <row r="173" spans="1:11" ht="12.75">
      <c r="A173" s="115"/>
      <c r="B173" s="40"/>
      <c r="C173" s="40"/>
      <c r="D173" s="40"/>
      <c r="E173" s="40"/>
      <c r="F173" s="20"/>
      <c r="G173" s="20"/>
      <c r="H173" s="20"/>
      <c r="I173" s="20"/>
      <c r="J173" s="20"/>
      <c r="K173" s="20"/>
    </row>
    <row r="174" spans="1:11" ht="12.75">
      <c r="A174" s="115"/>
      <c r="B174" s="40"/>
      <c r="C174" s="40"/>
      <c r="D174" s="40"/>
      <c r="E174" s="40"/>
      <c r="F174" s="20"/>
      <c r="G174" s="20"/>
      <c r="H174" s="20"/>
      <c r="I174" s="20"/>
      <c r="J174" s="20"/>
      <c r="K174" s="20"/>
    </row>
    <row r="175" spans="1:11" ht="12.75">
      <c r="A175" s="115"/>
      <c r="B175" s="40"/>
      <c r="C175" s="40"/>
      <c r="D175" s="40"/>
      <c r="E175" s="40"/>
      <c r="F175" s="20"/>
      <c r="G175" s="20"/>
      <c r="H175" s="20"/>
      <c r="I175" s="20"/>
      <c r="J175" s="20"/>
      <c r="K175" s="20"/>
    </row>
    <row r="176" spans="1:11" ht="12.75">
      <c r="A176" s="115"/>
      <c r="B176" s="40"/>
      <c r="C176" s="40"/>
      <c r="D176" s="40"/>
      <c r="E176" s="40"/>
      <c r="F176" s="20"/>
      <c r="G176" s="20"/>
      <c r="H176" s="20"/>
      <c r="I176" s="20"/>
      <c r="J176" s="20"/>
      <c r="K176" s="20"/>
    </row>
    <row r="177" spans="1:11" ht="12.75">
      <c r="A177" s="115"/>
      <c r="B177" s="40"/>
      <c r="C177" s="40"/>
      <c r="D177" s="40"/>
      <c r="E177" s="40"/>
      <c r="F177" s="20"/>
      <c r="G177" s="20"/>
      <c r="H177" s="20"/>
      <c r="I177" s="20"/>
      <c r="J177" s="20"/>
      <c r="K177" s="20"/>
    </row>
    <row r="178" spans="1:11" ht="12.75">
      <c r="A178" s="115"/>
      <c r="B178" s="40"/>
      <c r="C178" s="40"/>
      <c r="D178" s="40"/>
      <c r="E178" s="40"/>
      <c r="F178" s="20"/>
      <c r="G178" s="20"/>
      <c r="H178" s="20"/>
      <c r="I178" s="20"/>
      <c r="J178" s="20"/>
      <c r="K178" s="20"/>
    </row>
    <row r="179" spans="1:11" ht="12.75">
      <c r="A179" s="115"/>
      <c r="B179" s="40"/>
      <c r="C179" s="40"/>
      <c r="D179" s="40"/>
      <c r="E179" s="40"/>
      <c r="F179" s="20"/>
      <c r="G179" s="20"/>
      <c r="H179" s="20"/>
      <c r="I179" s="20"/>
      <c r="J179" s="20"/>
      <c r="K179" s="20"/>
    </row>
    <row r="180" spans="1:11" ht="12.75">
      <c r="A180" s="115"/>
      <c r="B180" s="40"/>
      <c r="C180" s="40"/>
      <c r="D180" s="40"/>
      <c r="E180" s="40"/>
      <c r="F180" s="20"/>
      <c r="G180" s="20"/>
      <c r="H180" s="20"/>
      <c r="I180" s="20"/>
      <c r="J180" s="20"/>
      <c r="K180" s="20"/>
    </row>
    <row r="181" spans="1:11" ht="12.75">
      <c r="A181" s="115"/>
      <c r="B181" s="40"/>
      <c r="C181" s="40"/>
      <c r="D181" s="40"/>
      <c r="E181" s="40"/>
      <c r="F181" s="20"/>
      <c r="G181" s="20"/>
      <c r="H181" s="20"/>
      <c r="I181" s="20"/>
      <c r="J181" s="20"/>
      <c r="K181" s="20"/>
    </row>
    <row r="182" spans="1:11" ht="12.75">
      <c r="A182" s="115"/>
      <c r="B182" s="40"/>
      <c r="C182" s="40"/>
      <c r="D182" s="40"/>
      <c r="E182" s="40"/>
      <c r="F182" s="20"/>
      <c r="G182" s="20"/>
      <c r="H182" s="20"/>
      <c r="I182" s="20"/>
      <c r="J182" s="20"/>
      <c r="K182" s="20"/>
    </row>
    <row r="183" spans="1:11" ht="12.75">
      <c r="A183" s="115"/>
      <c r="B183" s="40"/>
      <c r="C183" s="40"/>
      <c r="D183" s="40"/>
      <c r="E183" s="40"/>
      <c r="F183" s="20"/>
      <c r="G183" s="20"/>
      <c r="H183" s="20"/>
      <c r="I183" s="20"/>
      <c r="J183" s="20"/>
      <c r="K183" s="20"/>
    </row>
    <row r="184" spans="1:11" ht="12.75">
      <c r="A184" s="115"/>
      <c r="B184" s="40"/>
      <c r="C184" s="40"/>
      <c r="D184" s="40"/>
      <c r="E184" s="40"/>
      <c r="F184" s="20"/>
      <c r="G184" s="20"/>
      <c r="H184" s="20"/>
      <c r="I184" s="20"/>
      <c r="J184" s="20"/>
      <c r="K184" s="20"/>
    </row>
    <row r="185" spans="1:11" ht="12.75">
      <c r="A185" s="115"/>
      <c r="B185" s="40"/>
      <c r="C185" s="40"/>
      <c r="D185" s="40"/>
      <c r="E185" s="40"/>
      <c r="F185" s="20"/>
      <c r="G185" s="20"/>
      <c r="H185" s="20"/>
      <c r="I185" s="20"/>
      <c r="J185" s="20"/>
      <c r="K185" s="20"/>
    </row>
    <row r="186" spans="1:11" ht="12.75">
      <c r="A186" s="115"/>
      <c r="B186" s="40"/>
      <c r="C186" s="40"/>
      <c r="D186" s="40"/>
      <c r="E186" s="40"/>
      <c r="F186" s="20"/>
      <c r="G186" s="20"/>
      <c r="H186" s="20"/>
      <c r="I186" s="20"/>
      <c r="J186" s="20"/>
      <c r="K186" s="20"/>
    </row>
    <row r="187" spans="1:11" ht="12.75">
      <c r="A187" s="115"/>
      <c r="B187" s="40"/>
      <c r="C187" s="40"/>
      <c r="D187" s="40"/>
      <c r="E187" s="40"/>
      <c r="F187" s="20"/>
      <c r="G187" s="20"/>
      <c r="H187" s="20"/>
      <c r="I187" s="20"/>
      <c r="J187" s="20"/>
      <c r="K187" s="20"/>
    </row>
    <row r="188" spans="1:11" ht="12.75">
      <c r="A188" s="115"/>
      <c r="B188" s="40"/>
      <c r="C188" s="40"/>
      <c r="D188" s="40"/>
      <c r="E188" s="40"/>
      <c r="F188" s="20"/>
      <c r="G188" s="20"/>
      <c r="H188" s="20"/>
      <c r="I188" s="20"/>
      <c r="J188" s="20"/>
      <c r="K188" s="20"/>
    </row>
    <row r="189" spans="1:11" ht="12.75">
      <c r="A189" s="115"/>
      <c r="B189" s="40"/>
      <c r="C189" s="40"/>
      <c r="D189" s="40"/>
      <c r="E189" s="40"/>
      <c r="F189" s="20"/>
      <c r="G189" s="20"/>
      <c r="H189" s="20"/>
      <c r="I189" s="20"/>
      <c r="J189" s="20"/>
      <c r="K189" s="20"/>
    </row>
    <row r="190" spans="1:11" ht="12.75">
      <c r="A190" s="115"/>
      <c r="B190" s="40"/>
      <c r="C190" s="40"/>
      <c r="D190" s="40"/>
      <c r="E190" s="40"/>
      <c r="F190" s="20"/>
      <c r="G190" s="20"/>
      <c r="H190" s="20"/>
      <c r="I190" s="20"/>
      <c r="J190" s="20"/>
      <c r="K190" s="20"/>
    </row>
    <row r="191" spans="1:11" ht="12.75">
      <c r="A191" s="115"/>
      <c r="B191" s="40"/>
      <c r="C191" s="40"/>
      <c r="D191" s="40"/>
      <c r="E191" s="40"/>
      <c r="F191" s="20"/>
      <c r="G191" s="20"/>
      <c r="H191" s="20"/>
      <c r="I191" s="20"/>
      <c r="J191" s="20"/>
      <c r="K191" s="20"/>
    </row>
    <row r="192" spans="1:11" ht="12.75">
      <c r="A192" s="115"/>
      <c r="B192" s="40"/>
      <c r="C192" s="40"/>
      <c r="D192" s="40"/>
      <c r="E192" s="40"/>
      <c r="F192" s="20"/>
      <c r="G192" s="20"/>
      <c r="H192" s="20"/>
      <c r="I192" s="20"/>
      <c r="J192" s="20"/>
      <c r="K192" s="20"/>
    </row>
    <row r="193" spans="1:11" ht="12.75">
      <c r="A193" s="115"/>
      <c r="B193" s="40"/>
      <c r="C193" s="40"/>
      <c r="D193" s="40"/>
      <c r="E193" s="40"/>
      <c r="F193" s="20"/>
      <c r="G193" s="20"/>
      <c r="H193" s="20"/>
      <c r="I193" s="20"/>
      <c r="J193" s="20"/>
      <c r="K193" s="20"/>
    </row>
    <row r="194" spans="1:11" ht="12.75">
      <c r="A194" s="115"/>
      <c r="B194" s="40"/>
      <c r="C194" s="40"/>
      <c r="D194" s="40"/>
      <c r="E194" s="40"/>
      <c r="F194" s="20"/>
      <c r="G194" s="20"/>
      <c r="H194" s="20"/>
      <c r="I194" s="20"/>
      <c r="J194" s="20"/>
      <c r="K194" s="20"/>
    </row>
    <row r="195" spans="1:11" ht="12.75">
      <c r="A195" s="115"/>
      <c r="B195" s="40"/>
      <c r="C195" s="40"/>
      <c r="D195" s="40"/>
      <c r="E195" s="40"/>
      <c r="F195" s="20"/>
      <c r="G195" s="20"/>
      <c r="H195" s="20"/>
      <c r="I195" s="20"/>
      <c r="J195" s="20"/>
      <c r="K195" s="20"/>
    </row>
    <row r="196" spans="1:11" ht="12.75">
      <c r="A196" s="115"/>
      <c r="B196" s="40"/>
      <c r="C196" s="40"/>
      <c r="D196" s="40"/>
      <c r="E196" s="40"/>
      <c r="F196" s="20"/>
      <c r="G196" s="20"/>
      <c r="H196" s="20"/>
      <c r="I196" s="20"/>
      <c r="J196" s="20"/>
      <c r="K196" s="20"/>
    </row>
    <row r="197" spans="1:11" ht="12.75">
      <c r="A197" s="115"/>
      <c r="B197" s="40"/>
      <c r="C197" s="40"/>
      <c r="D197" s="40"/>
      <c r="E197" s="40"/>
      <c r="F197" s="20"/>
      <c r="G197" s="20"/>
      <c r="H197" s="20"/>
      <c r="I197" s="20"/>
      <c r="J197" s="20"/>
      <c r="K197" s="20"/>
    </row>
    <row r="198" spans="1:11" ht="12.75">
      <c r="A198" s="115"/>
      <c r="B198" s="40"/>
      <c r="C198" s="40"/>
      <c r="D198" s="40"/>
      <c r="E198" s="40"/>
      <c r="F198" s="20"/>
      <c r="G198" s="20"/>
      <c r="H198" s="20"/>
      <c r="I198" s="20"/>
      <c r="J198" s="20"/>
      <c r="K198" s="20"/>
    </row>
    <row r="199" spans="1:11" ht="12.75">
      <c r="A199" s="115"/>
      <c r="B199" s="40"/>
      <c r="C199" s="40"/>
      <c r="D199" s="40"/>
      <c r="E199" s="40"/>
      <c r="F199" s="20"/>
      <c r="G199" s="20"/>
      <c r="H199" s="20"/>
      <c r="I199" s="20"/>
      <c r="J199" s="20"/>
      <c r="K199" s="20"/>
    </row>
    <row r="200" spans="1:11" ht="12.75">
      <c r="A200" s="115"/>
      <c r="B200" s="40"/>
      <c r="C200" s="40"/>
      <c r="D200" s="40"/>
      <c r="E200" s="40"/>
      <c r="F200" s="20"/>
      <c r="G200" s="20"/>
      <c r="H200" s="20"/>
      <c r="I200" s="20"/>
      <c r="J200" s="20"/>
      <c r="K200" s="20"/>
    </row>
    <row r="201" spans="1:11" ht="12.75">
      <c r="A201" s="115"/>
      <c r="B201" s="40"/>
      <c r="C201" s="40"/>
      <c r="D201" s="40"/>
      <c r="E201" s="40"/>
      <c r="F201" s="20"/>
      <c r="G201" s="20"/>
      <c r="H201" s="20"/>
      <c r="I201" s="20"/>
      <c r="J201" s="20"/>
      <c r="K201" s="20"/>
    </row>
    <row r="202" spans="1:11" ht="12.75">
      <c r="A202" s="115"/>
      <c r="B202" s="40"/>
      <c r="C202" s="40"/>
      <c r="D202" s="40"/>
      <c r="E202" s="40"/>
      <c r="F202" s="20"/>
      <c r="G202" s="20"/>
      <c r="H202" s="20"/>
      <c r="I202" s="20"/>
      <c r="J202" s="20"/>
      <c r="K202" s="20"/>
    </row>
    <row r="203" spans="1:11" ht="12.75">
      <c r="A203" s="115"/>
      <c r="B203" s="40"/>
      <c r="C203" s="40"/>
      <c r="D203" s="40"/>
      <c r="E203" s="40"/>
      <c r="F203" s="20"/>
      <c r="G203" s="20"/>
      <c r="H203" s="20"/>
      <c r="I203" s="20"/>
      <c r="J203" s="20"/>
      <c r="K203" s="20"/>
    </row>
    <row r="204" spans="1:11" ht="12.75">
      <c r="A204" s="115"/>
      <c r="B204" s="40"/>
      <c r="C204" s="40"/>
      <c r="D204" s="40"/>
      <c r="E204" s="40"/>
      <c r="F204" s="20"/>
      <c r="G204" s="20"/>
      <c r="H204" s="20"/>
      <c r="I204" s="20"/>
      <c r="J204" s="20"/>
      <c r="K204" s="20"/>
    </row>
    <row r="205" spans="1:11" ht="12.75">
      <c r="A205" s="115"/>
      <c r="B205" s="40"/>
      <c r="C205" s="40"/>
      <c r="D205" s="40"/>
      <c r="E205" s="40"/>
      <c r="F205" s="20"/>
      <c r="G205" s="20"/>
      <c r="H205" s="20"/>
      <c r="I205" s="20"/>
      <c r="J205" s="20"/>
      <c r="K205" s="20"/>
    </row>
    <row r="206" spans="1:11" ht="12.75">
      <c r="A206" s="115"/>
      <c r="B206" s="40"/>
      <c r="C206" s="40"/>
      <c r="D206" s="40"/>
      <c r="E206" s="40"/>
      <c r="F206" s="20"/>
      <c r="G206" s="20"/>
      <c r="H206" s="20"/>
      <c r="I206" s="20"/>
      <c r="J206" s="20"/>
      <c r="K206" s="20"/>
    </row>
    <row r="207" spans="1:11" ht="12.75">
      <c r="A207" s="115"/>
      <c r="B207" s="40"/>
      <c r="C207" s="40"/>
      <c r="D207" s="40"/>
      <c r="E207" s="40"/>
      <c r="F207" s="20"/>
      <c r="G207" s="20"/>
      <c r="H207" s="20"/>
      <c r="I207" s="20"/>
      <c r="J207" s="20"/>
      <c r="K207" s="20"/>
    </row>
    <row r="208" spans="1:11" ht="12.75">
      <c r="A208" s="115"/>
      <c r="B208" s="40"/>
      <c r="C208" s="40"/>
      <c r="D208" s="40"/>
      <c r="E208" s="40"/>
      <c r="F208" s="20"/>
      <c r="G208" s="20"/>
      <c r="H208" s="20"/>
      <c r="I208" s="20"/>
      <c r="J208" s="20"/>
      <c r="K208" s="20"/>
    </row>
    <row r="209" spans="1:11" ht="12.75">
      <c r="A209" s="115"/>
      <c r="B209" s="40"/>
      <c r="C209" s="40"/>
      <c r="D209" s="40"/>
      <c r="E209" s="40"/>
      <c r="F209" s="20"/>
      <c r="G209" s="20"/>
      <c r="H209" s="20"/>
      <c r="I209" s="20"/>
      <c r="J209" s="20"/>
      <c r="K209" s="20"/>
    </row>
    <row r="210" spans="1:11" ht="12.75">
      <c r="A210" s="115"/>
      <c r="B210" s="40"/>
      <c r="C210" s="40"/>
      <c r="D210" s="40"/>
      <c r="E210" s="40"/>
      <c r="F210" s="20"/>
      <c r="G210" s="20"/>
      <c r="H210" s="20"/>
      <c r="I210" s="20"/>
      <c r="J210" s="20"/>
      <c r="K210" s="20"/>
    </row>
    <row r="211" spans="1:11" ht="12.75">
      <c r="A211" s="115"/>
      <c r="B211" s="40"/>
      <c r="C211" s="40"/>
      <c r="D211" s="40"/>
      <c r="E211" s="40"/>
      <c r="F211" s="20"/>
      <c r="G211" s="20"/>
      <c r="H211" s="20"/>
      <c r="I211" s="20"/>
      <c r="J211" s="20"/>
      <c r="K211" s="20"/>
    </row>
    <row r="212" spans="1:11" ht="12.75">
      <c r="A212" s="115"/>
      <c r="B212" s="40"/>
      <c r="C212" s="40"/>
      <c r="D212" s="40"/>
      <c r="E212" s="40"/>
      <c r="F212" s="20"/>
      <c r="G212" s="20"/>
      <c r="H212" s="20"/>
      <c r="I212" s="20"/>
      <c r="J212" s="20"/>
      <c r="K212" s="20"/>
    </row>
    <row r="213" spans="1:11" ht="12.75">
      <c r="A213" s="115"/>
      <c r="B213" s="40"/>
      <c r="C213" s="40"/>
      <c r="D213" s="40"/>
      <c r="E213" s="40"/>
      <c r="F213" s="20"/>
      <c r="G213" s="20"/>
      <c r="H213" s="20"/>
      <c r="I213" s="20"/>
      <c r="J213" s="20"/>
      <c r="K213" s="20"/>
    </row>
    <row r="214" spans="1:11" ht="12.75">
      <c r="A214" s="115"/>
      <c r="B214" s="40"/>
      <c r="C214" s="40"/>
      <c r="D214" s="40"/>
      <c r="E214" s="40"/>
      <c r="F214" s="20"/>
      <c r="G214" s="20"/>
      <c r="H214" s="20"/>
      <c r="I214" s="20"/>
      <c r="J214" s="20"/>
      <c r="K214" s="20"/>
    </row>
    <row r="215" spans="1:11" ht="12.75">
      <c r="A215" s="115"/>
      <c r="B215" s="40"/>
      <c r="C215" s="40"/>
      <c r="D215" s="40"/>
      <c r="E215" s="40"/>
      <c r="F215" s="20"/>
      <c r="G215" s="20"/>
      <c r="H215" s="20"/>
      <c r="I215" s="20"/>
      <c r="J215" s="20"/>
      <c r="K215" s="20"/>
    </row>
    <row r="216" spans="1:11" ht="12.75">
      <c r="A216" s="115"/>
      <c r="B216" s="40"/>
      <c r="C216" s="40"/>
      <c r="D216" s="40"/>
      <c r="E216" s="40"/>
      <c r="F216" s="20"/>
      <c r="G216" s="20"/>
      <c r="H216" s="20"/>
      <c r="I216" s="20"/>
      <c r="J216" s="20"/>
      <c r="K216" s="20"/>
    </row>
    <row r="217" spans="1:11" ht="12.75">
      <c r="A217" s="115"/>
      <c r="B217" s="40"/>
      <c r="C217" s="40"/>
      <c r="D217" s="40"/>
      <c r="E217" s="40"/>
      <c r="F217" s="20"/>
      <c r="G217" s="20"/>
      <c r="H217" s="20"/>
      <c r="I217" s="20"/>
      <c r="J217" s="20"/>
      <c r="K217" s="20"/>
    </row>
    <row r="218" spans="1:11" ht="12.75">
      <c r="A218" s="115"/>
      <c r="B218" s="40"/>
      <c r="C218" s="40"/>
      <c r="D218" s="40"/>
      <c r="E218" s="40"/>
      <c r="F218" s="20"/>
      <c r="G218" s="20"/>
      <c r="H218" s="20"/>
      <c r="I218" s="20"/>
      <c r="J218" s="20"/>
      <c r="K218" s="20"/>
    </row>
    <row r="219" spans="1:11" ht="12.75">
      <c r="A219" s="115"/>
      <c r="B219" s="40"/>
      <c r="C219" s="40"/>
      <c r="D219" s="40"/>
      <c r="E219" s="40"/>
      <c r="F219" s="20"/>
      <c r="G219" s="20"/>
      <c r="H219" s="20"/>
      <c r="I219" s="20"/>
      <c r="J219" s="20"/>
      <c r="K219" s="20"/>
    </row>
    <row r="220" spans="1:11" ht="12.75">
      <c r="A220" s="115"/>
      <c r="B220" s="40"/>
      <c r="C220" s="40"/>
      <c r="D220" s="40"/>
      <c r="E220" s="40"/>
      <c r="F220" s="20"/>
      <c r="G220" s="20"/>
      <c r="H220" s="20"/>
      <c r="I220" s="20"/>
      <c r="J220" s="20"/>
      <c r="K220" s="20"/>
    </row>
    <row r="221" spans="1:11" ht="12.75">
      <c r="A221" s="115"/>
      <c r="B221" s="40"/>
      <c r="C221" s="40"/>
      <c r="D221" s="40"/>
      <c r="E221" s="40"/>
      <c r="F221" s="20"/>
      <c r="G221" s="20"/>
      <c r="H221" s="20"/>
      <c r="I221" s="20"/>
      <c r="J221" s="20"/>
      <c r="K221" s="20"/>
    </row>
    <row r="222" spans="1:11" ht="12.75">
      <c r="A222" s="115"/>
      <c r="B222" s="40"/>
      <c r="C222" s="40"/>
      <c r="D222" s="40"/>
      <c r="E222" s="40"/>
      <c r="F222" s="20"/>
      <c r="G222" s="20"/>
      <c r="H222" s="20"/>
      <c r="I222" s="20"/>
      <c r="J222" s="20"/>
      <c r="K222" s="20"/>
    </row>
    <row r="223" spans="1:11" ht="12.75">
      <c r="A223" s="40"/>
      <c r="B223" s="40"/>
      <c r="C223" s="40"/>
      <c r="D223" s="40"/>
      <c r="E223" s="40"/>
      <c r="F223" s="20"/>
      <c r="G223" s="20"/>
      <c r="H223" s="20"/>
      <c r="I223" s="20"/>
      <c r="J223" s="20"/>
      <c r="K223" s="20"/>
    </row>
    <row r="224" spans="1:11" ht="12.75">
      <c r="A224" s="40"/>
      <c r="B224" s="40"/>
      <c r="C224" s="40"/>
      <c r="D224" s="40"/>
      <c r="E224" s="40"/>
      <c r="F224" s="20"/>
      <c r="G224" s="20"/>
      <c r="H224" s="20"/>
      <c r="I224" s="20"/>
      <c r="J224" s="20"/>
      <c r="K224" s="20"/>
    </row>
    <row r="225" spans="1:11" ht="12.75">
      <c r="A225" s="59" t="str">
        <f>Budżet_ogółem!B6</f>
        <v>Zadanie 1 - </v>
      </c>
      <c r="B225" s="40"/>
      <c r="C225" s="40"/>
      <c r="D225" s="40"/>
      <c r="E225" s="40"/>
      <c r="F225" s="20"/>
      <c r="G225" s="20"/>
      <c r="H225" s="20"/>
      <c r="I225" s="20"/>
      <c r="J225" s="20"/>
      <c r="K225" s="20"/>
    </row>
    <row r="226" spans="1:11" ht="12.75">
      <c r="A226" s="59" t="str">
        <f>Budżet_ogółem!B7</f>
        <v>Zadanie 2 - </v>
      </c>
      <c r="B226" s="40"/>
      <c r="C226" s="40"/>
      <c r="D226" s="40"/>
      <c r="E226" s="40"/>
      <c r="F226" s="20"/>
      <c r="G226" s="20"/>
      <c r="H226" s="20"/>
      <c r="I226" s="20"/>
      <c r="J226" s="20"/>
      <c r="K226" s="20"/>
    </row>
    <row r="227" spans="1:11" ht="12.75">
      <c r="A227" s="59" t="str">
        <f>Budżet_ogółem!B8</f>
        <v>Zadanie 3 - </v>
      </c>
      <c r="B227" s="40"/>
      <c r="C227" s="40"/>
      <c r="D227" s="40"/>
      <c r="E227" s="40"/>
      <c r="F227" s="20"/>
      <c r="G227" s="20"/>
      <c r="H227" s="20"/>
      <c r="I227" s="20"/>
      <c r="J227" s="20"/>
      <c r="K227" s="20"/>
    </row>
    <row r="228" spans="1:11" ht="12.75">
      <c r="A228" s="59" t="str">
        <f>Budżet_ogółem!B9</f>
        <v>Zadanie 4 -</v>
      </c>
      <c r="B228" s="40"/>
      <c r="C228" s="40"/>
      <c r="D228" s="40"/>
      <c r="E228" s="40"/>
      <c r="F228" s="20"/>
      <c r="G228" s="20"/>
      <c r="H228" s="20"/>
      <c r="I228" s="20"/>
      <c r="J228" s="20"/>
      <c r="K228" s="20"/>
    </row>
    <row r="229" spans="1:11" ht="12.75">
      <c r="A229" s="59" t="str">
        <f>Budżet_ogółem!B10</f>
        <v>Zadanie 5 - </v>
      </c>
      <c r="B229" s="40"/>
      <c r="C229" s="40"/>
      <c r="D229" s="40"/>
      <c r="E229" s="40"/>
      <c r="F229" s="20"/>
      <c r="G229" s="20"/>
      <c r="H229" s="20"/>
      <c r="I229" s="20"/>
      <c r="J229" s="20"/>
      <c r="K229" s="20"/>
    </row>
    <row r="230" spans="1:11" ht="12.75">
      <c r="A230" s="59" t="str">
        <f>Budżet_ogółem!B11</f>
        <v>Zadanie 6 - </v>
      </c>
      <c r="B230" s="40"/>
      <c r="C230" s="40"/>
      <c r="D230" s="40"/>
      <c r="E230" s="40"/>
      <c r="F230" s="20"/>
      <c r="G230" s="20"/>
      <c r="H230" s="20"/>
      <c r="I230" s="20"/>
      <c r="J230" s="20"/>
      <c r="K230" s="20"/>
    </row>
    <row r="231" spans="1:11" ht="12.75">
      <c r="A231" s="59" t="str">
        <f>Budżet_ogółem!B12</f>
        <v>Zadanie 7 - </v>
      </c>
      <c r="B231" s="40"/>
      <c r="C231" s="40"/>
      <c r="D231" s="40"/>
      <c r="E231" s="40"/>
      <c r="F231" s="20"/>
      <c r="G231" s="20"/>
      <c r="H231" s="20"/>
      <c r="I231" s="20"/>
      <c r="J231" s="20"/>
      <c r="K231" s="20"/>
    </row>
    <row r="232" spans="1:11" ht="12.75">
      <c r="A232" s="59" t="str">
        <f>Budżet_ogółem!B13</f>
        <v>Zadanie 8 - </v>
      </c>
      <c r="B232" s="40"/>
      <c r="C232" s="40"/>
      <c r="D232" s="40"/>
      <c r="E232" s="40"/>
      <c r="F232" s="20"/>
      <c r="G232" s="20"/>
      <c r="H232" s="20"/>
      <c r="I232" s="20"/>
      <c r="J232" s="20"/>
      <c r="K232" s="20"/>
    </row>
    <row r="233" spans="1:11" ht="12.75">
      <c r="A233" s="59" t="str">
        <f>Budżet_ogółem!B14</f>
        <v>Zadanie 9 -</v>
      </c>
      <c r="B233" s="40"/>
      <c r="C233" s="40"/>
      <c r="D233" s="40"/>
      <c r="E233" s="40"/>
      <c r="F233" s="20"/>
      <c r="G233" s="20"/>
      <c r="H233" s="20"/>
      <c r="I233" s="20"/>
      <c r="J233" s="20"/>
      <c r="K233" s="20"/>
    </row>
    <row r="234" spans="1:11" ht="12.75">
      <c r="A234" s="59" t="str">
        <f>Budżet_ogółem!B15</f>
        <v>Zadanie 10 -</v>
      </c>
      <c r="B234" s="40"/>
      <c r="C234" s="40"/>
      <c r="D234" s="40"/>
      <c r="E234" s="40"/>
      <c r="F234" s="20"/>
      <c r="G234" s="20"/>
      <c r="H234" s="20"/>
      <c r="I234" s="20"/>
      <c r="J234" s="20"/>
      <c r="K234" s="20"/>
    </row>
    <row r="235" spans="1:11" ht="12.75">
      <c r="A235" s="40"/>
      <c r="B235" s="40"/>
      <c r="C235" s="40"/>
      <c r="D235" s="40"/>
      <c r="E235" s="40"/>
      <c r="F235" s="20"/>
      <c r="G235" s="20"/>
      <c r="H235" s="20"/>
      <c r="I235" s="20"/>
      <c r="J235" s="20"/>
      <c r="K235" s="20"/>
    </row>
    <row r="236" spans="1:11" ht="12.75">
      <c r="A236" s="40"/>
      <c r="B236" s="40"/>
      <c r="C236" s="40"/>
      <c r="D236" s="40"/>
      <c r="E236" s="40"/>
      <c r="F236" s="20"/>
      <c r="G236" s="20"/>
      <c r="H236" s="20"/>
      <c r="I236" s="20"/>
      <c r="J236" s="20"/>
      <c r="K236" s="20"/>
    </row>
    <row r="237" spans="1:11" ht="12.75">
      <c r="A237" s="40"/>
      <c r="B237" s="40"/>
      <c r="C237" s="40"/>
      <c r="D237" s="40"/>
      <c r="E237" s="40"/>
      <c r="F237" s="20"/>
      <c r="G237" s="20"/>
      <c r="H237" s="20"/>
      <c r="I237" s="20"/>
      <c r="J237" s="20"/>
      <c r="K237" s="20"/>
    </row>
    <row r="238" spans="1:11" ht="12.75">
      <c r="A238" s="40"/>
      <c r="B238" s="40"/>
      <c r="C238" s="40"/>
      <c r="D238" s="40"/>
      <c r="E238" s="40"/>
      <c r="F238" s="20"/>
      <c r="G238" s="20"/>
      <c r="H238" s="20"/>
      <c r="I238" s="20"/>
      <c r="J238" s="20"/>
      <c r="K238" s="20"/>
    </row>
    <row r="239" spans="1:11" ht="12.75">
      <c r="A239" s="184" t="s">
        <v>419</v>
      </c>
      <c r="B239" s="40"/>
      <c r="C239" s="40"/>
      <c r="D239" s="40"/>
      <c r="E239" s="40"/>
      <c r="F239" s="20"/>
      <c r="G239" s="20"/>
      <c r="H239" s="20"/>
      <c r="I239" s="20"/>
      <c r="J239" s="20"/>
      <c r="K239" s="20"/>
    </row>
    <row r="240" spans="1:11" ht="12.75">
      <c r="A240" s="184" t="s">
        <v>420</v>
      </c>
      <c r="B240" s="40"/>
      <c r="C240" s="40"/>
      <c r="D240" s="40"/>
      <c r="E240" s="40"/>
      <c r="F240" s="20"/>
      <c r="G240" s="20"/>
      <c r="H240" s="20"/>
      <c r="I240" s="20"/>
      <c r="J240" s="20"/>
      <c r="K240" s="20"/>
    </row>
    <row r="241" spans="1:11" ht="12.75">
      <c r="A241" s="184" t="s">
        <v>421</v>
      </c>
      <c r="B241" s="40"/>
      <c r="C241" s="40"/>
      <c r="D241" s="40"/>
      <c r="E241" s="40"/>
      <c r="F241" s="20"/>
      <c r="G241" s="20"/>
      <c r="H241" s="20"/>
      <c r="I241" s="20"/>
      <c r="J241" s="20"/>
      <c r="K241" s="20"/>
    </row>
    <row r="242" spans="1:11" ht="12.75">
      <c r="A242" s="184" t="s">
        <v>422</v>
      </c>
      <c r="B242" s="40"/>
      <c r="C242" s="40"/>
      <c r="D242" s="40"/>
      <c r="E242" s="40"/>
      <c r="F242" s="20"/>
      <c r="G242" s="20"/>
      <c r="H242" s="20"/>
      <c r="I242" s="20"/>
      <c r="J242" s="20"/>
      <c r="K242" s="20"/>
    </row>
    <row r="243" spans="1:11" ht="12.75">
      <c r="A243" s="184" t="s">
        <v>423</v>
      </c>
      <c r="B243" s="40"/>
      <c r="C243" s="40"/>
      <c r="D243" s="40"/>
      <c r="E243" s="40"/>
      <c r="F243" s="20"/>
      <c r="G243" s="20"/>
      <c r="H243" s="20"/>
      <c r="I243" s="20"/>
      <c r="J243" s="20"/>
      <c r="K243" s="20"/>
    </row>
    <row r="244" spans="1:11" ht="12.75">
      <c r="A244" s="184" t="s">
        <v>424</v>
      </c>
      <c r="B244" s="40"/>
      <c r="C244" s="40"/>
      <c r="D244" s="40"/>
      <c r="E244" s="40"/>
      <c r="F244" s="20"/>
      <c r="G244" s="20"/>
      <c r="H244" s="20"/>
      <c r="I244" s="20"/>
      <c r="J244" s="20"/>
      <c r="K244" s="20"/>
    </row>
    <row r="245" spans="1:11" ht="12.75">
      <c r="A245" s="184" t="s">
        <v>425</v>
      </c>
      <c r="B245" s="40"/>
      <c r="C245" s="40"/>
      <c r="D245" s="40"/>
      <c r="E245" s="40"/>
      <c r="F245" s="20"/>
      <c r="G245" s="20"/>
      <c r="H245" s="20"/>
      <c r="I245" s="20"/>
      <c r="J245" s="20"/>
      <c r="K245" s="20"/>
    </row>
    <row r="246" spans="1:11" ht="12.75">
      <c r="A246" s="184" t="s">
        <v>426</v>
      </c>
      <c r="B246" s="40"/>
      <c r="C246" s="40"/>
      <c r="D246" s="40"/>
      <c r="E246" s="40"/>
      <c r="F246" s="20"/>
      <c r="G246" s="20"/>
      <c r="H246" s="20"/>
      <c r="I246" s="20"/>
      <c r="J246" s="20"/>
      <c r="K246" s="20"/>
    </row>
    <row r="247" spans="1:11" ht="12.75">
      <c r="A247" s="184" t="s">
        <v>427</v>
      </c>
      <c r="B247" s="40"/>
      <c r="C247" s="40"/>
      <c r="D247" s="40"/>
      <c r="E247" s="40"/>
      <c r="F247" s="20"/>
      <c r="G247" s="20"/>
      <c r="H247" s="20"/>
      <c r="I247" s="20"/>
      <c r="J247" s="20"/>
      <c r="K247" s="20"/>
    </row>
    <row r="248" spans="1:11" ht="12.75">
      <c r="A248" s="184" t="s">
        <v>431</v>
      </c>
      <c r="B248" s="40"/>
      <c r="C248" s="40"/>
      <c r="D248" s="40"/>
      <c r="E248" s="40"/>
      <c r="F248" s="20"/>
      <c r="G248" s="20"/>
      <c r="H248" s="20"/>
      <c r="I248" s="20"/>
      <c r="J248" s="20"/>
      <c r="K248" s="20"/>
    </row>
    <row r="249" spans="1:11" ht="12.75">
      <c r="A249" s="184" t="s">
        <v>423</v>
      </c>
      <c r="B249" s="40"/>
      <c r="C249" s="40"/>
      <c r="D249" s="40"/>
      <c r="E249" s="40"/>
      <c r="F249" s="20"/>
      <c r="G249" s="20"/>
      <c r="H249" s="20"/>
      <c r="I249" s="20"/>
      <c r="J249" s="20"/>
      <c r="K249" s="20"/>
    </row>
    <row r="250" spans="1:11" ht="12.75">
      <c r="A250" s="184" t="s">
        <v>432</v>
      </c>
      <c r="B250" s="40"/>
      <c r="C250" s="40"/>
      <c r="D250" s="40"/>
      <c r="E250" s="40"/>
      <c r="F250" s="20"/>
      <c r="G250" s="20"/>
      <c r="H250" s="20"/>
      <c r="I250" s="20"/>
      <c r="J250" s="20"/>
      <c r="K250" s="20"/>
    </row>
    <row r="251" spans="1:11" ht="12.75">
      <c r="A251" s="184" t="s">
        <v>433</v>
      </c>
      <c r="B251" s="40"/>
      <c r="C251" s="40"/>
      <c r="D251" s="40"/>
      <c r="E251" s="40"/>
      <c r="F251" s="20"/>
      <c r="G251" s="20"/>
      <c r="H251" s="20"/>
      <c r="I251" s="20"/>
      <c r="J251" s="20"/>
      <c r="K251" s="20"/>
    </row>
    <row r="252" spans="1:11" ht="12.75">
      <c r="A252" s="184" t="s">
        <v>437</v>
      </c>
      <c r="B252" s="40"/>
      <c r="C252" s="40"/>
      <c r="D252" s="40"/>
      <c r="E252" s="40"/>
      <c r="F252" s="20"/>
      <c r="G252" s="20"/>
      <c r="H252" s="20"/>
      <c r="I252" s="20"/>
      <c r="J252" s="20"/>
      <c r="K252" s="20"/>
    </row>
    <row r="253" spans="1:11" ht="12.75">
      <c r="A253" s="184" t="s">
        <v>438</v>
      </c>
      <c r="B253" s="40"/>
      <c r="C253" s="40"/>
      <c r="D253" s="40"/>
      <c r="E253" s="40"/>
      <c r="F253" s="20"/>
      <c r="G253" s="20"/>
      <c r="H253" s="20"/>
      <c r="I253" s="20"/>
      <c r="J253" s="20"/>
      <c r="K253" s="20"/>
    </row>
    <row r="254" spans="1:11" ht="12.75">
      <c r="A254" s="184" t="s">
        <v>439</v>
      </c>
      <c r="B254" s="40"/>
      <c r="C254" s="40"/>
      <c r="D254" s="40"/>
      <c r="E254" s="40"/>
      <c r="F254" s="20"/>
      <c r="G254" s="20"/>
      <c r="H254" s="20"/>
      <c r="I254" s="20"/>
      <c r="J254" s="20"/>
      <c r="K254" s="20"/>
    </row>
    <row r="255" spans="1:11" ht="12.75">
      <c r="A255" s="184" t="s">
        <v>428</v>
      </c>
      <c r="B255" s="40"/>
      <c r="C255" s="40"/>
      <c r="D255" s="40"/>
      <c r="E255" s="40"/>
      <c r="F255" s="20"/>
      <c r="G255" s="20"/>
      <c r="H255" s="20"/>
      <c r="I255" s="20"/>
      <c r="J255" s="20"/>
      <c r="K255" s="20"/>
    </row>
    <row r="256" spans="1:11" ht="12.75">
      <c r="A256" s="184" t="s">
        <v>429</v>
      </c>
      <c r="B256" s="40"/>
      <c r="C256" s="40"/>
      <c r="D256" s="40"/>
      <c r="E256" s="40"/>
      <c r="F256" s="20"/>
      <c r="G256" s="20"/>
      <c r="H256" s="20"/>
      <c r="I256" s="20"/>
      <c r="J256" s="20"/>
      <c r="K256" s="20"/>
    </row>
    <row r="257" spans="1:11" ht="12.75">
      <c r="A257" s="184" t="s">
        <v>430</v>
      </c>
      <c r="B257" s="40"/>
      <c r="C257" s="40"/>
      <c r="D257" s="40"/>
      <c r="E257" s="40"/>
      <c r="F257" s="20"/>
      <c r="G257" s="20"/>
      <c r="H257" s="20"/>
      <c r="I257" s="20"/>
      <c r="J257" s="20"/>
      <c r="K257" s="20"/>
    </row>
    <row r="258" spans="1:11" ht="12.75">
      <c r="A258" s="184" t="s">
        <v>440</v>
      </c>
      <c r="B258" s="40"/>
      <c r="C258" s="40"/>
      <c r="D258" s="40"/>
      <c r="E258" s="40"/>
      <c r="F258" s="20"/>
      <c r="G258" s="20"/>
      <c r="H258" s="20"/>
      <c r="I258" s="20"/>
      <c r="J258" s="20"/>
      <c r="K258" s="20"/>
    </row>
    <row r="259" spans="1:11" ht="12.75">
      <c r="A259" s="184" t="s">
        <v>441</v>
      </c>
      <c r="B259" s="40"/>
      <c r="C259" s="40"/>
      <c r="D259" s="40"/>
      <c r="E259" s="40"/>
      <c r="F259" s="20"/>
      <c r="G259" s="20"/>
      <c r="H259" s="20"/>
      <c r="I259" s="20"/>
      <c r="J259" s="20"/>
      <c r="K259" s="20"/>
    </row>
    <row r="260" spans="1:11" ht="12.75">
      <c r="A260" s="184" t="s">
        <v>442</v>
      </c>
      <c r="B260" s="40"/>
      <c r="C260" s="40"/>
      <c r="D260" s="40"/>
      <c r="E260" s="40"/>
      <c r="F260" s="20"/>
      <c r="G260" s="20"/>
      <c r="H260" s="20"/>
      <c r="I260" s="20"/>
      <c r="J260" s="20"/>
      <c r="K260" s="20"/>
    </row>
    <row r="261" spans="1:11" ht="12.75">
      <c r="A261" s="184" t="s">
        <v>443</v>
      </c>
      <c r="B261" s="40"/>
      <c r="C261" s="40"/>
      <c r="D261" s="40"/>
      <c r="E261" s="40"/>
      <c r="F261" s="20"/>
      <c r="G261" s="20"/>
      <c r="H261" s="20"/>
      <c r="I261" s="20"/>
      <c r="J261" s="20"/>
      <c r="K261" s="20"/>
    </row>
    <row r="262" spans="1:11" ht="12.75">
      <c r="A262" s="184" t="s">
        <v>444</v>
      </c>
      <c r="B262" s="40"/>
      <c r="C262" s="40"/>
      <c r="D262" s="40"/>
      <c r="E262" s="40"/>
      <c r="F262" s="20"/>
      <c r="G262" s="20"/>
      <c r="H262" s="20"/>
      <c r="I262" s="20"/>
      <c r="J262" s="20"/>
      <c r="K262" s="20"/>
    </row>
    <row r="263" spans="1:11" ht="12.75">
      <c r="A263" s="184" t="s">
        <v>445</v>
      </c>
      <c r="B263" s="40"/>
      <c r="C263" s="40"/>
      <c r="D263" s="40"/>
      <c r="E263" s="40"/>
      <c r="F263" s="20"/>
      <c r="G263" s="20"/>
      <c r="H263" s="20"/>
      <c r="I263" s="20"/>
      <c r="J263" s="20"/>
      <c r="K263" s="20"/>
    </row>
    <row r="264" spans="1:11" ht="12.75">
      <c r="A264" s="184" t="s">
        <v>446</v>
      </c>
      <c r="B264" s="40"/>
      <c r="C264" s="40"/>
      <c r="D264" s="40"/>
      <c r="E264" s="40"/>
      <c r="F264" s="20"/>
      <c r="G264" s="20"/>
      <c r="H264" s="20"/>
      <c r="I264" s="20"/>
      <c r="J264" s="20"/>
      <c r="K264" s="20"/>
    </row>
    <row r="265" spans="1:11" ht="12.75">
      <c r="A265" s="184" t="s">
        <v>447</v>
      </c>
      <c r="B265" s="40"/>
      <c r="C265" s="40"/>
      <c r="D265" s="40"/>
      <c r="E265" s="40"/>
      <c r="F265" s="20"/>
      <c r="G265" s="20"/>
      <c r="H265" s="20"/>
      <c r="I265" s="20"/>
      <c r="J265" s="20"/>
      <c r="K265" s="20"/>
    </row>
    <row r="266" spans="1:11" ht="12.75">
      <c r="A266" s="184" t="s">
        <v>448</v>
      </c>
      <c r="B266" s="40"/>
      <c r="C266" s="40"/>
      <c r="D266" s="40"/>
      <c r="E266" s="40"/>
      <c r="F266" s="20"/>
      <c r="G266" s="20"/>
      <c r="H266" s="20"/>
      <c r="I266" s="20"/>
      <c r="J266" s="20"/>
      <c r="K266" s="20"/>
    </row>
    <row r="267" spans="1:11" ht="12.75">
      <c r="A267" s="185" t="s">
        <v>97</v>
      </c>
      <c r="B267" s="40"/>
      <c r="C267" s="40"/>
      <c r="D267" s="40"/>
      <c r="E267" s="40"/>
      <c r="F267" s="20"/>
      <c r="G267" s="20"/>
      <c r="H267" s="20"/>
      <c r="I267" s="20"/>
      <c r="J267" s="20"/>
      <c r="K267" s="20"/>
    </row>
    <row r="268" spans="1:11" ht="12.75">
      <c r="A268" s="185" t="s">
        <v>98</v>
      </c>
      <c r="B268" s="40"/>
      <c r="C268" s="40"/>
      <c r="D268" s="40"/>
      <c r="E268" s="40"/>
      <c r="F268" s="20"/>
      <c r="G268" s="20"/>
      <c r="H268" s="20"/>
      <c r="I268" s="20"/>
      <c r="J268" s="20"/>
      <c r="K268" s="20"/>
    </row>
    <row r="269" spans="1:11" ht="12.75">
      <c r="A269" s="185" t="s">
        <v>99</v>
      </c>
      <c r="B269" s="40"/>
      <c r="C269" s="40"/>
      <c r="D269" s="40"/>
      <c r="E269" s="40"/>
      <c r="F269" s="20"/>
      <c r="G269" s="20"/>
      <c r="H269" s="20"/>
      <c r="I269" s="20"/>
      <c r="J269" s="20"/>
      <c r="K269" s="20"/>
    </row>
    <row r="270" spans="1:11" ht="12.75">
      <c r="A270" s="185" t="s">
        <v>100</v>
      </c>
      <c r="B270" s="40"/>
      <c r="C270" s="40"/>
      <c r="D270" s="40"/>
      <c r="E270" s="40"/>
      <c r="F270" s="20"/>
      <c r="G270" s="20"/>
      <c r="H270" s="20"/>
      <c r="I270" s="20"/>
      <c r="J270" s="20"/>
      <c r="K270" s="20"/>
    </row>
    <row r="271" spans="1:11" ht="12.75">
      <c r="A271" s="185" t="s">
        <v>96</v>
      </c>
      <c r="B271" s="40"/>
      <c r="C271" s="40"/>
      <c r="D271" s="40"/>
      <c r="E271" s="40"/>
      <c r="F271" s="20"/>
      <c r="G271" s="20"/>
      <c r="H271" s="20"/>
      <c r="I271" s="20"/>
      <c r="J271" s="20"/>
      <c r="K271" s="20"/>
    </row>
    <row r="272" spans="1:11" ht="12.75">
      <c r="A272" s="185" t="s">
        <v>101</v>
      </c>
      <c r="B272" s="40"/>
      <c r="C272" s="40"/>
      <c r="D272" s="40"/>
      <c r="E272" s="40"/>
      <c r="F272" s="20"/>
      <c r="G272" s="20"/>
      <c r="H272" s="20"/>
      <c r="I272" s="20"/>
      <c r="J272" s="20"/>
      <c r="K272" s="20"/>
    </row>
    <row r="273" spans="1:11" ht="12.75">
      <c r="A273" s="185" t="s">
        <v>102</v>
      </c>
      <c r="B273" s="40"/>
      <c r="C273" s="40"/>
      <c r="D273" s="40"/>
      <c r="E273" s="40"/>
      <c r="F273" s="20"/>
      <c r="G273" s="20"/>
      <c r="H273" s="20"/>
      <c r="I273" s="20"/>
      <c r="J273" s="20"/>
      <c r="K273" s="20"/>
    </row>
    <row r="274" spans="1:11" ht="12.75">
      <c r="A274" s="185" t="s">
        <v>103</v>
      </c>
      <c r="B274" s="183"/>
      <c r="C274" s="40"/>
      <c r="D274" s="40"/>
      <c r="E274" s="40"/>
      <c r="F274" s="20"/>
      <c r="G274" s="20"/>
      <c r="H274" s="20"/>
      <c r="I274" s="20"/>
      <c r="J274" s="20"/>
      <c r="K274" s="20"/>
    </row>
    <row r="275" spans="1:11" ht="12.75">
      <c r="A275" s="186" t="s">
        <v>105</v>
      </c>
      <c r="B275" s="183"/>
      <c r="C275" s="40"/>
      <c r="D275" s="40"/>
      <c r="E275" s="40"/>
      <c r="F275" s="20"/>
      <c r="G275" s="20"/>
      <c r="H275" s="20"/>
      <c r="I275" s="20"/>
      <c r="J275" s="20"/>
      <c r="K275" s="20"/>
    </row>
    <row r="276" spans="1:11" ht="12.75">
      <c r="A276" s="186" t="s">
        <v>106</v>
      </c>
      <c r="B276" s="183"/>
      <c r="C276" s="40"/>
      <c r="D276" s="40"/>
      <c r="E276" s="40"/>
      <c r="F276" s="20"/>
      <c r="G276" s="20"/>
      <c r="H276" s="20"/>
      <c r="I276" s="20"/>
      <c r="J276" s="20"/>
      <c r="K276" s="20"/>
    </row>
    <row r="277" spans="1:11" ht="12.75">
      <c r="A277" s="186" t="s">
        <v>107</v>
      </c>
      <c r="B277" s="183"/>
      <c r="C277" s="40"/>
      <c r="D277" s="40"/>
      <c r="E277" s="40"/>
      <c r="F277" s="20"/>
      <c r="G277" s="20"/>
      <c r="H277" s="20"/>
      <c r="I277" s="20"/>
      <c r="J277" s="20"/>
      <c r="K277" s="20"/>
    </row>
    <row r="278" spans="1:11" ht="12.75">
      <c r="A278" s="186" t="s">
        <v>108</v>
      </c>
      <c r="B278" s="183"/>
      <c r="C278" s="40"/>
      <c r="D278" s="40"/>
      <c r="E278" s="40"/>
      <c r="F278" s="20"/>
      <c r="G278" s="20"/>
      <c r="H278" s="20"/>
      <c r="I278" s="20"/>
      <c r="J278" s="20"/>
      <c r="K278" s="20"/>
    </row>
    <row r="279" spans="1:11" ht="12.75">
      <c r="A279" s="186" t="s">
        <v>109</v>
      </c>
      <c r="B279" s="183"/>
      <c r="C279" s="40"/>
      <c r="D279" s="40"/>
      <c r="E279" s="40"/>
      <c r="F279" s="20"/>
      <c r="G279" s="20"/>
      <c r="H279" s="20"/>
      <c r="I279" s="20"/>
      <c r="J279" s="20"/>
      <c r="K279" s="20"/>
    </row>
    <row r="280" spans="1:11" ht="12.75">
      <c r="A280" s="186" t="s">
        <v>104</v>
      </c>
      <c r="B280" s="183"/>
      <c r="C280" s="40"/>
      <c r="D280" s="40"/>
      <c r="E280" s="40"/>
      <c r="F280" s="20"/>
      <c r="G280" s="20"/>
      <c r="H280" s="20"/>
      <c r="I280" s="20"/>
      <c r="J280" s="20"/>
      <c r="K280" s="20"/>
    </row>
    <row r="281" spans="1:11" ht="12.75">
      <c r="A281" s="40"/>
      <c r="B281" s="40"/>
      <c r="C281" s="40"/>
      <c r="D281" s="40"/>
      <c r="E281" s="40"/>
      <c r="F281" s="20"/>
      <c r="G281" s="20"/>
      <c r="H281" s="20"/>
      <c r="I281" s="20"/>
      <c r="J281" s="20"/>
      <c r="K281" s="20"/>
    </row>
    <row r="282" spans="1:11" ht="12.75">
      <c r="A282" s="40"/>
      <c r="B282" s="40"/>
      <c r="C282" s="40"/>
      <c r="D282" s="40"/>
      <c r="E282" s="40"/>
      <c r="F282" s="20"/>
      <c r="G282" s="20"/>
      <c r="H282" s="20"/>
      <c r="I282" s="20"/>
      <c r="J282" s="20"/>
      <c r="K282" s="20"/>
    </row>
    <row r="283" spans="1:11" ht="12.75">
      <c r="A283" s="40"/>
      <c r="B283" s="40"/>
      <c r="C283" s="40"/>
      <c r="D283" s="40"/>
      <c r="E283" s="40"/>
      <c r="F283" s="20"/>
      <c r="G283" s="20"/>
      <c r="H283" s="20"/>
      <c r="I283" s="20"/>
      <c r="J283" s="20"/>
      <c r="K283" s="20"/>
    </row>
    <row r="284" spans="1:11" ht="12.75">
      <c r="A284" s="40"/>
      <c r="B284" s="40"/>
      <c r="C284" s="40"/>
      <c r="D284" s="40"/>
      <c r="E284" s="40"/>
      <c r="F284" s="20"/>
      <c r="G284" s="20"/>
      <c r="H284" s="20"/>
      <c r="I284" s="20"/>
      <c r="J284" s="20"/>
      <c r="K284" s="20"/>
    </row>
    <row r="285" spans="1:11" ht="12.75">
      <c r="A285" s="40"/>
      <c r="B285" s="40"/>
      <c r="C285" s="40"/>
      <c r="D285" s="40"/>
      <c r="E285" s="40"/>
      <c r="F285" s="20"/>
      <c r="G285" s="20"/>
      <c r="H285" s="20"/>
      <c r="I285" s="20"/>
      <c r="J285" s="20"/>
      <c r="K285" s="20"/>
    </row>
    <row r="286" spans="1:11" ht="12.75">
      <c r="A286" s="40"/>
      <c r="B286" s="40"/>
      <c r="C286" s="40"/>
      <c r="D286" s="40"/>
      <c r="E286" s="40"/>
      <c r="F286" s="20"/>
      <c r="G286" s="20"/>
      <c r="H286" s="20"/>
      <c r="I286" s="20"/>
      <c r="J286" s="20"/>
      <c r="K286" s="20"/>
    </row>
    <row r="287" spans="1:11" ht="12.75">
      <c r="A287" s="40"/>
      <c r="B287" s="40"/>
      <c r="C287" s="40"/>
      <c r="D287" s="40"/>
      <c r="E287" s="40"/>
      <c r="F287" s="20"/>
      <c r="G287" s="20"/>
      <c r="H287" s="20"/>
      <c r="I287" s="20"/>
      <c r="J287" s="20"/>
      <c r="K287" s="20"/>
    </row>
    <row r="288" spans="1:11" ht="12.75">
      <c r="A288" s="40"/>
      <c r="B288" s="40"/>
      <c r="C288" s="40"/>
      <c r="D288" s="40"/>
      <c r="E288" s="40"/>
      <c r="F288" s="20"/>
      <c r="G288" s="20"/>
      <c r="H288" s="20"/>
      <c r="I288" s="20"/>
      <c r="J288" s="20"/>
      <c r="K288" s="20"/>
    </row>
    <row r="289" spans="1:11" ht="12.75">
      <c r="A289" s="40"/>
      <c r="B289" s="40"/>
      <c r="C289" s="40"/>
      <c r="D289" s="40"/>
      <c r="E289" s="40"/>
      <c r="F289" s="20"/>
      <c r="G289" s="20"/>
      <c r="H289" s="20"/>
      <c r="I289" s="20"/>
      <c r="J289" s="20"/>
      <c r="K289" s="20"/>
    </row>
    <row r="290" spans="1:11" ht="12.75">
      <c r="A290" s="40"/>
      <c r="B290" s="40"/>
      <c r="C290" s="40"/>
      <c r="D290" s="40"/>
      <c r="E290" s="40"/>
      <c r="F290" s="20"/>
      <c r="G290" s="20"/>
      <c r="H290" s="20"/>
      <c r="I290" s="20"/>
      <c r="J290" s="20"/>
      <c r="K290" s="20"/>
    </row>
    <row r="291" spans="1:11" ht="12.75">
      <c r="A291" s="40"/>
      <c r="B291" s="40"/>
      <c r="C291" s="40"/>
      <c r="D291" s="40"/>
      <c r="E291" s="40"/>
      <c r="F291" s="20"/>
      <c r="G291" s="20"/>
      <c r="H291" s="20"/>
      <c r="I291" s="20"/>
      <c r="J291" s="20"/>
      <c r="K291" s="20"/>
    </row>
    <row r="292" spans="1:11" ht="12.75">
      <c r="A292" s="40"/>
      <c r="B292" s="40"/>
      <c r="C292" s="40"/>
      <c r="D292" s="40"/>
      <c r="E292" s="40"/>
      <c r="F292" s="20"/>
      <c r="G292" s="20"/>
      <c r="H292" s="20"/>
      <c r="I292" s="20"/>
      <c r="J292" s="20"/>
      <c r="K292" s="20"/>
    </row>
    <row r="293" spans="1:11" ht="12.75">
      <c r="A293" s="40"/>
      <c r="B293" s="40"/>
      <c r="C293" s="40"/>
      <c r="D293" s="40"/>
      <c r="E293" s="40"/>
      <c r="F293" s="20"/>
      <c r="G293" s="20"/>
      <c r="H293" s="20"/>
      <c r="I293" s="20"/>
      <c r="J293" s="20"/>
      <c r="K293" s="20"/>
    </row>
    <row r="294" spans="1:11" ht="12.75">
      <c r="A294" s="40"/>
      <c r="B294" s="40"/>
      <c r="C294" s="40"/>
      <c r="D294" s="40"/>
      <c r="E294" s="40"/>
      <c r="F294" s="20"/>
      <c r="G294" s="20"/>
      <c r="H294" s="20"/>
      <c r="I294" s="20"/>
      <c r="J294" s="20"/>
      <c r="K294" s="20"/>
    </row>
    <row r="295" spans="1:11" ht="12.75">
      <c r="A295" s="115"/>
      <c r="B295" s="40"/>
      <c r="C295" s="40"/>
      <c r="D295" s="40"/>
      <c r="E295" s="40"/>
      <c r="F295" s="20"/>
      <c r="G295" s="20"/>
      <c r="H295" s="20"/>
      <c r="I295" s="20"/>
      <c r="J295" s="20"/>
      <c r="K295" s="20"/>
    </row>
    <row r="296" spans="1:11" ht="12.75">
      <c r="A296" s="115"/>
      <c r="B296" s="40"/>
      <c r="C296" s="40"/>
      <c r="D296" s="40"/>
      <c r="E296" s="40"/>
      <c r="F296" s="20"/>
      <c r="G296" s="20"/>
      <c r="H296" s="20"/>
      <c r="I296" s="20"/>
      <c r="J296" s="20"/>
      <c r="K296" s="20"/>
    </row>
    <row r="297" spans="1:11" ht="12.75">
      <c r="A297" s="115"/>
      <c r="B297" s="40"/>
      <c r="C297" s="40"/>
      <c r="D297" s="40"/>
      <c r="E297" s="40"/>
      <c r="F297" s="20"/>
      <c r="G297" s="20"/>
      <c r="H297" s="20"/>
      <c r="I297" s="20"/>
      <c r="J297" s="20"/>
      <c r="K297" s="20"/>
    </row>
    <row r="298" spans="1:11" ht="12.75">
      <c r="A298" s="115"/>
      <c r="B298" s="40"/>
      <c r="C298" s="40"/>
      <c r="D298" s="40"/>
      <c r="E298" s="40"/>
      <c r="F298" s="20"/>
      <c r="G298" s="20"/>
      <c r="H298" s="20"/>
      <c r="I298" s="20"/>
      <c r="J298" s="20"/>
      <c r="K298" s="20"/>
    </row>
    <row r="299" spans="1:11" ht="12.75">
      <c r="A299" s="115"/>
      <c r="B299" s="40"/>
      <c r="C299" s="40"/>
      <c r="D299" s="40"/>
      <c r="E299" s="40"/>
      <c r="F299" s="20"/>
      <c r="G299" s="20"/>
      <c r="H299" s="20"/>
      <c r="I299" s="20"/>
      <c r="J299" s="20"/>
      <c r="K299" s="20"/>
    </row>
    <row r="300" spans="1:11" ht="12.75">
      <c r="A300" s="115"/>
      <c r="B300" s="40"/>
      <c r="C300" s="40"/>
      <c r="D300" s="40"/>
      <c r="E300" s="40"/>
      <c r="F300" s="20"/>
      <c r="G300" s="20"/>
      <c r="H300" s="20"/>
      <c r="I300" s="20"/>
      <c r="J300" s="20"/>
      <c r="K300" s="20"/>
    </row>
    <row r="301" spans="1:11" ht="12.75">
      <c r="A301" s="115"/>
      <c r="B301" s="40"/>
      <c r="C301" s="40"/>
      <c r="D301" s="40"/>
      <c r="E301" s="40"/>
      <c r="F301" s="20"/>
      <c r="G301" s="20"/>
      <c r="H301" s="20"/>
      <c r="I301" s="20"/>
      <c r="J301" s="20"/>
      <c r="K301" s="20"/>
    </row>
    <row r="302" spans="1:11" ht="12.75">
      <c r="A302" s="115"/>
      <c r="B302" s="40"/>
      <c r="C302" s="40"/>
      <c r="D302" s="40"/>
      <c r="E302" s="40"/>
      <c r="F302" s="20"/>
      <c r="G302" s="20"/>
      <c r="H302" s="20"/>
      <c r="I302" s="20"/>
      <c r="J302" s="20"/>
      <c r="K302" s="20"/>
    </row>
    <row r="303" spans="1:11" ht="12.75">
      <c r="A303" s="115"/>
      <c r="B303" s="40"/>
      <c r="C303" s="40"/>
      <c r="D303" s="40"/>
      <c r="E303" s="40"/>
      <c r="F303" s="20"/>
      <c r="G303" s="20"/>
      <c r="H303" s="20"/>
      <c r="I303" s="20"/>
      <c r="J303" s="20"/>
      <c r="K303" s="20"/>
    </row>
    <row r="304" spans="1:11" ht="12.75">
      <c r="A304" s="115"/>
      <c r="B304" s="40"/>
      <c r="C304" s="40"/>
      <c r="D304" s="40"/>
      <c r="E304" s="40"/>
      <c r="F304" s="20"/>
      <c r="G304" s="20"/>
      <c r="H304" s="20"/>
      <c r="I304" s="20"/>
      <c r="J304" s="20"/>
      <c r="K304" s="20"/>
    </row>
    <row r="305" spans="1:11" ht="12.75">
      <c r="A305" s="115"/>
      <c r="B305" s="40"/>
      <c r="C305" s="40"/>
      <c r="D305" s="40"/>
      <c r="E305" s="40"/>
      <c r="F305" s="20"/>
      <c r="G305" s="20"/>
      <c r="H305" s="20"/>
      <c r="I305" s="20"/>
      <c r="J305" s="20"/>
      <c r="K305" s="20"/>
    </row>
    <row r="306" spans="1:11" ht="12.75">
      <c r="A306" s="115"/>
      <c r="B306" s="40"/>
      <c r="C306" s="40"/>
      <c r="D306" s="40"/>
      <c r="E306" s="40"/>
      <c r="F306" s="20"/>
      <c r="G306" s="20"/>
      <c r="H306" s="20"/>
      <c r="I306" s="20"/>
      <c r="J306" s="20"/>
      <c r="K306" s="20"/>
    </row>
    <row r="307" spans="1:11" ht="12.75">
      <c r="A307" s="115"/>
      <c r="B307" s="40"/>
      <c r="C307" s="40"/>
      <c r="D307" s="40"/>
      <c r="E307" s="40"/>
      <c r="F307" s="20"/>
      <c r="G307" s="20"/>
      <c r="H307" s="20"/>
      <c r="I307" s="20"/>
      <c r="J307" s="20"/>
      <c r="K307" s="20"/>
    </row>
    <row r="308" spans="1:11" ht="12.75">
      <c r="A308" s="115"/>
      <c r="B308" s="40"/>
      <c r="C308" s="40"/>
      <c r="D308" s="40"/>
      <c r="E308" s="40"/>
      <c r="F308" s="20"/>
      <c r="G308" s="20"/>
      <c r="H308" s="20"/>
      <c r="I308" s="20"/>
      <c r="J308" s="20"/>
      <c r="K308" s="20"/>
    </row>
    <row r="309" spans="1:11" ht="12.75">
      <c r="A309" s="115"/>
      <c r="B309" s="40"/>
      <c r="C309" s="40"/>
      <c r="D309" s="40"/>
      <c r="E309" s="40"/>
      <c r="F309" s="20"/>
      <c r="G309" s="20"/>
      <c r="H309" s="20"/>
      <c r="I309" s="20"/>
      <c r="J309" s="20"/>
      <c r="K309" s="20"/>
    </row>
    <row r="310" spans="1:11" ht="12.75">
      <c r="A310" s="115"/>
      <c r="B310" s="40"/>
      <c r="C310" s="40"/>
      <c r="D310" s="40"/>
      <c r="E310" s="40"/>
      <c r="F310" s="20"/>
      <c r="G310" s="20"/>
      <c r="H310" s="20"/>
      <c r="I310" s="20"/>
      <c r="J310" s="20"/>
      <c r="K310" s="20"/>
    </row>
    <row r="311" spans="1:11" ht="12.75">
      <c r="A311" s="115"/>
      <c r="B311" s="36"/>
      <c r="C311" s="36"/>
      <c r="D311" s="36"/>
      <c r="E311" s="36"/>
      <c r="F311" s="18"/>
      <c r="G311" s="18"/>
      <c r="H311" s="18"/>
      <c r="I311" s="18"/>
      <c r="J311" s="18"/>
      <c r="K311" s="18"/>
    </row>
    <row r="312" spans="1:11" ht="12.75">
      <c r="A312" s="115"/>
      <c r="B312" s="36"/>
      <c r="C312" s="36"/>
      <c r="D312" s="36"/>
      <c r="E312" s="36"/>
      <c r="F312" s="18"/>
      <c r="G312" s="18"/>
      <c r="H312" s="18"/>
      <c r="I312" s="18"/>
      <c r="J312" s="18"/>
      <c r="K312" s="18"/>
    </row>
    <row r="313" spans="1:11" ht="12.75">
      <c r="A313" s="115"/>
      <c r="B313" s="36"/>
      <c r="C313" s="36"/>
      <c r="D313" s="36"/>
      <c r="E313" s="36"/>
      <c r="F313" s="18"/>
      <c r="G313" s="18"/>
      <c r="H313" s="18"/>
      <c r="I313" s="18"/>
      <c r="J313" s="18"/>
      <c r="K313" s="18"/>
    </row>
    <row r="314" spans="1:11" ht="12.75">
      <c r="A314" s="115"/>
      <c r="B314" s="36"/>
      <c r="C314" s="36"/>
      <c r="D314" s="36"/>
      <c r="E314" s="36"/>
      <c r="F314" s="18"/>
      <c r="G314" s="18"/>
      <c r="H314" s="18"/>
      <c r="I314" s="18"/>
      <c r="J314" s="18"/>
      <c r="K314" s="18"/>
    </row>
    <row r="315" spans="1:11" ht="12.75">
      <c r="A315" s="115"/>
      <c r="B315" s="36"/>
      <c r="C315" s="36"/>
      <c r="D315" s="36"/>
      <c r="E315" s="36"/>
      <c r="F315" s="18"/>
      <c r="G315" s="18"/>
      <c r="H315" s="18"/>
      <c r="I315" s="18"/>
      <c r="J315" s="18"/>
      <c r="K315" s="18"/>
    </row>
    <row r="316" spans="1:11" ht="12.75">
      <c r="A316" s="115"/>
      <c r="B316" s="36"/>
      <c r="C316" s="36"/>
      <c r="D316" s="36"/>
      <c r="E316" s="36"/>
      <c r="F316" s="18"/>
      <c r="G316" s="18"/>
      <c r="H316" s="18"/>
      <c r="I316" s="18"/>
      <c r="J316" s="18"/>
      <c r="K316" s="18"/>
    </row>
    <row r="317" spans="1:11" ht="12.75">
      <c r="A317" s="115"/>
      <c r="B317" s="36"/>
      <c r="C317" s="36"/>
      <c r="D317" s="36"/>
      <c r="E317" s="36"/>
      <c r="F317" s="18"/>
      <c r="G317" s="18"/>
      <c r="H317" s="18"/>
      <c r="I317" s="18"/>
      <c r="J317" s="18"/>
      <c r="K317" s="18"/>
    </row>
    <row r="318" spans="1:11" ht="12.75">
      <c r="A318" s="115"/>
      <c r="B318" s="36"/>
      <c r="C318" s="36"/>
      <c r="D318" s="36"/>
      <c r="E318" s="36"/>
      <c r="F318" s="18"/>
      <c r="G318" s="18"/>
      <c r="H318" s="18"/>
      <c r="I318" s="18"/>
      <c r="J318" s="18"/>
      <c r="K318" s="18"/>
    </row>
    <row r="319" spans="1:11" ht="12.75">
      <c r="A319" s="115"/>
      <c r="B319" s="36"/>
      <c r="C319" s="36"/>
      <c r="D319" s="36"/>
      <c r="E319" s="36"/>
      <c r="F319" s="18"/>
      <c r="G319" s="18"/>
      <c r="H319" s="18"/>
      <c r="I319" s="18"/>
      <c r="J319" s="18"/>
      <c r="K319" s="18"/>
    </row>
    <row r="320" spans="1:11" ht="12.75">
      <c r="A320" s="115"/>
      <c r="B320" s="36"/>
      <c r="C320" s="36"/>
      <c r="D320" s="36"/>
      <c r="E320" s="36"/>
      <c r="F320" s="18"/>
      <c r="G320" s="18"/>
      <c r="H320" s="18"/>
      <c r="I320" s="18"/>
      <c r="J320" s="18"/>
      <c r="K320" s="18"/>
    </row>
    <row r="321" spans="1:11" ht="12.75">
      <c r="A321" s="115"/>
      <c r="B321" s="36"/>
      <c r="C321" s="36"/>
      <c r="D321" s="36"/>
      <c r="E321" s="36"/>
      <c r="F321" s="18"/>
      <c r="G321" s="18"/>
      <c r="H321" s="18"/>
      <c r="I321" s="18"/>
      <c r="J321" s="18"/>
      <c r="K321" s="18"/>
    </row>
    <row r="322" spans="1:11" ht="12.75">
      <c r="A322" s="115"/>
      <c r="B322" s="36"/>
      <c r="C322" s="36"/>
      <c r="D322" s="36"/>
      <c r="E322" s="36"/>
      <c r="F322" s="18"/>
      <c r="G322" s="18"/>
      <c r="H322" s="18"/>
      <c r="I322" s="18"/>
      <c r="J322" s="18"/>
      <c r="K322" s="18"/>
    </row>
    <row r="323" spans="1:11" ht="12.75">
      <c r="A323" s="115"/>
      <c r="B323" s="36"/>
      <c r="C323" s="36"/>
      <c r="D323" s="36"/>
      <c r="E323" s="36"/>
      <c r="F323" s="18"/>
      <c r="G323" s="18"/>
      <c r="H323" s="18"/>
      <c r="I323" s="18"/>
      <c r="J323" s="18"/>
      <c r="K323" s="18"/>
    </row>
    <row r="324" spans="1:11" ht="12.75">
      <c r="A324" s="115"/>
      <c r="B324" s="36"/>
      <c r="C324" s="36"/>
      <c r="D324" s="36"/>
      <c r="E324" s="36"/>
      <c r="F324" s="18"/>
      <c r="G324" s="18"/>
      <c r="H324" s="18"/>
      <c r="I324" s="18"/>
      <c r="J324" s="18"/>
      <c r="K324" s="18"/>
    </row>
    <row r="325" spans="1:11" ht="12.75">
      <c r="A325" s="115"/>
      <c r="B325" s="36"/>
      <c r="C325" s="36"/>
      <c r="D325" s="36"/>
      <c r="E325" s="36"/>
      <c r="F325" s="18"/>
      <c r="G325" s="18"/>
      <c r="H325" s="18"/>
      <c r="I325" s="18"/>
      <c r="J325" s="18"/>
      <c r="K325" s="18"/>
    </row>
    <row r="326" spans="1:11" ht="12.75">
      <c r="A326" s="115"/>
      <c r="B326" s="36"/>
      <c r="C326" s="36"/>
      <c r="D326" s="36"/>
      <c r="E326" s="36"/>
      <c r="F326" s="18"/>
      <c r="G326" s="18"/>
      <c r="H326" s="18"/>
      <c r="I326" s="18"/>
      <c r="J326" s="18"/>
      <c r="K326" s="18"/>
    </row>
    <row r="327" spans="1:11" ht="12.75">
      <c r="A327" s="115"/>
      <c r="B327" s="36"/>
      <c r="C327" s="36"/>
      <c r="D327" s="36"/>
      <c r="E327" s="36"/>
      <c r="F327" s="18"/>
      <c r="G327" s="18"/>
      <c r="H327" s="18"/>
      <c r="I327" s="18"/>
      <c r="J327" s="18"/>
      <c r="K327" s="18"/>
    </row>
    <row r="328" spans="1:11" ht="12.75">
      <c r="A328" s="115"/>
      <c r="B328" s="36"/>
      <c r="C328" s="36"/>
      <c r="D328" s="36"/>
      <c r="E328" s="36"/>
      <c r="F328" s="18"/>
      <c r="G328" s="18"/>
      <c r="H328" s="18"/>
      <c r="I328" s="18"/>
      <c r="J328" s="18"/>
      <c r="K328" s="18"/>
    </row>
    <row r="329" spans="1:11" ht="12.75">
      <c r="A329" s="115"/>
      <c r="B329" s="36"/>
      <c r="C329" s="36"/>
      <c r="D329" s="36"/>
      <c r="E329" s="36"/>
      <c r="F329" s="18"/>
      <c r="G329" s="18"/>
      <c r="H329" s="18"/>
      <c r="I329" s="18"/>
      <c r="J329" s="18"/>
      <c r="K329" s="18"/>
    </row>
    <row r="330" spans="1:11" ht="12.75">
      <c r="A330" s="115"/>
      <c r="B330" s="36"/>
      <c r="C330" s="36"/>
      <c r="D330" s="36"/>
      <c r="E330" s="36"/>
      <c r="F330" s="18"/>
      <c r="G330" s="18"/>
      <c r="H330" s="18"/>
      <c r="I330" s="18"/>
      <c r="J330" s="18"/>
      <c r="K330" s="18"/>
    </row>
    <row r="331" spans="1:11" ht="12.75">
      <c r="A331" s="115"/>
      <c r="B331" s="36"/>
      <c r="C331" s="36"/>
      <c r="D331" s="36"/>
      <c r="E331" s="36"/>
      <c r="F331" s="18"/>
      <c r="G331" s="18"/>
      <c r="H331" s="18"/>
      <c r="I331" s="18"/>
      <c r="J331" s="18"/>
      <c r="K331" s="18"/>
    </row>
    <row r="332" spans="1:11" ht="12.75">
      <c r="A332" s="115"/>
      <c r="B332" s="36"/>
      <c r="C332" s="36"/>
      <c r="D332" s="36"/>
      <c r="E332" s="36"/>
      <c r="F332" s="18"/>
      <c r="G332" s="18"/>
      <c r="H332" s="18"/>
      <c r="I332" s="18"/>
      <c r="J332" s="18"/>
      <c r="K332" s="18"/>
    </row>
    <row r="333" spans="1:11" ht="12.75">
      <c r="A333" s="115"/>
      <c r="B333" s="36"/>
      <c r="C333" s="36"/>
      <c r="D333" s="36"/>
      <c r="E333" s="36"/>
      <c r="F333" s="18"/>
      <c r="G333" s="18"/>
      <c r="H333" s="18"/>
      <c r="I333" s="18"/>
      <c r="J333" s="18"/>
      <c r="K333" s="18"/>
    </row>
    <row r="334" spans="1:11" ht="12.75">
      <c r="A334" s="115"/>
      <c r="B334" s="36"/>
      <c r="C334" s="36"/>
      <c r="D334" s="36"/>
      <c r="E334" s="36"/>
      <c r="F334" s="18"/>
      <c r="G334" s="18"/>
      <c r="H334" s="18"/>
      <c r="I334" s="18"/>
      <c r="J334" s="18"/>
      <c r="K334" s="18"/>
    </row>
    <row r="335" spans="1:11" ht="12.75">
      <c r="A335" s="115"/>
      <c r="B335" s="36"/>
      <c r="C335" s="36"/>
      <c r="D335" s="36"/>
      <c r="E335" s="36"/>
      <c r="F335" s="18"/>
      <c r="G335" s="18"/>
      <c r="H335" s="18"/>
      <c r="I335" s="18"/>
      <c r="J335" s="18"/>
      <c r="K335" s="18"/>
    </row>
    <row r="336" spans="1:11" ht="12.75">
      <c r="A336" s="115"/>
      <c r="B336" s="36"/>
      <c r="C336" s="36"/>
      <c r="D336" s="36"/>
      <c r="E336" s="36"/>
      <c r="F336" s="18"/>
      <c r="G336" s="18"/>
      <c r="H336" s="18"/>
      <c r="I336" s="18"/>
      <c r="J336" s="18"/>
      <c r="K336" s="18"/>
    </row>
    <row r="337" spans="1:11" ht="12.75">
      <c r="A337" s="115"/>
      <c r="B337" s="36"/>
      <c r="C337" s="36"/>
      <c r="D337" s="36"/>
      <c r="E337" s="36"/>
      <c r="F337" s="18"/>
      <c r="G337" s="18"/>
      <c r="H337" s="18"/>
      <c r="I337" s="18"/>
      <c r="J337" s="18"/>
      <c r="K337" s="18"/>
    </row>
    <row r="338" spans="1:11" ht="12.75">
      <c r="A338" s="115"/>
      <c r="B338" s="36"/>
      <c r="C338" s="36"/>
      <c r="D338" s="36"/>
      <c r="E338" s="36"/>
      <c r="F338" s="18"/>
      <c r="G338" s="18"/>
      <c r="H338" s="18"/>
      <c r="I338" s="18"/>
      <c r="J338" s="18"/>
      <c r="K338" s="18"/>
    </row>
    <row r="339" spans="1:11" ht="12.75">
      <c r="A339" s="115"/>
      <c r="B339" s="36"/>
      <c r="C339" s="36"/>
      <c r="D339" s="36"/>
      <c r="E339" s="36"/>
      <c r="F339" s="18"/>
      <c r="G339" s="18"/>
      <c r="H339" s="18"/>
      <c r="I339" s="18"/>
      <c r="J339" s="18"/>
      <c r="K339" s="18"/>
    </row>
    <row r="340" spans="1:11" ht="12.75">
      <c r="A340" s="115"/>
      <c r="B340" s="36"/>
      <c r="C340" s="36"/>
      <c r="D340" s="36"/>
      <c r="E340" s="36"/>
      <c r="F340" s="18"/>
      <c r="G340" s="18"/>
      <c r="H340" s="18"/>
      <c r="I340" s="18"/>
      <c r="J340" s="18"/>
      <c r="K340" s="18"/>
    </row>
    <row r="341" spans="1:11" ht="12.75">
      <c r="A341" s="115"/>
      <c r="B341" s="36"/>
      <c r="C341" s="36"/>
      <c r="D341" s="36"/>
      <c r="E341" s="36"/>
      <c r="F341" s="18"/>
      <c r="G341" s="18"/>
      <c r="H341" s="18"/>
      <c r="I341" s="18"/>
      <c r="J341" s="18"/>
      <c r="K341" s="18"/>
    </row>
    <row r="342" spans="1:11" ht="12.75">
      <c r="A342" s="115"/>
      <c r="B342" s="36"/>
      <c r="C342" s="36"/>
      <c r="D342" s="36"/>
      <c r="E342" s="36"/>
      <c r="F342" s="18"/>
      <c r="G342" s="18"/>
      <c r="H342" s="18"/>
      <c r="I342" s="18"/>
      <c r="J342" s="18"/>
      <c r="K342" s="18"/>
    </row>
    <row r="343" spans="1:11" ht="12.75">
      <c r="A343" s="115"/>
      <c r="B343" s="36"/>
      <c r="C343" s="36"/>
      <c r="D343" s="36"/>
      <c r="E343" s="36"/>
      <c r="F343" s="18"/>
      <c r="G343" s="18"/>
      <c r="H343" s="18"/>
      <c r="I343" s="18"/>
      <c r="J343" s="18"/>
      <c r="K343" s="18"/>
    </row>
    <row r="344" spans="1:11" ht="12.75">
      <c r="A344" s="115"/>
      <c r="B344" s="36"/>
      <c r="C344" s="36"/>
      <c r="D344" s="36"/>
      <c r="E344" s="36"/>
      <c r="F344" s="18"/>
      <c r="G344" s="18"/>
      <c r="H344" s="18"/>
      <c r="I344" s="18"/>
      <c r="J344" s="18"/>
      <c r="K344" s="18"/>
    </row>
    <row r="345" spans="1:11" ht="12.75">
      <c r="A345" s="115"/>
      <c r="B345" s="36"/>
      <c r="C345" s="36"/>
      <c r="D345" s="36"/>
      <c r="E345" s="36"/>
      <c r="F345" s="18"/>
      <c r="G345" s="18"/>
      <c r="H345" s="18"/>
      <c r="I345" s="18"/>
      <c r="J345" s="18"/>
      <c r="K345" s="18"/>
    </row>
    <row r="346" spans="1:11" ht="12.75">
      <c r="A346" s="115"/>
      <c r="B346" s="36"/>
      <c r="C346" s="36"/>
      <c r="D346" s="36"/>
      <c r="E346" s="36"/>
      <c r="F346" s="18"/>
      <c r="G346" s="18"/>
      <c r="H346" s="18"/>
      <c r="I346" s="18"/>
      <c r="J346" s="18"/>
      <c r="K346" s="18"/>
    </row>
  </sheetData>
  <sheetProtection password="FA29" sheet="1" objects="1" scenarios="1" formatColumns="0" formatRows="0"/>
  <mergeCells count="149">
    <mergeCell ref="F91:H91"/>
    <mergeCell ref="F92:H92"/>
    <mergeCell ref="F88:H88"/>
    <mergeCell ref="F79:H79"/>
    <mergeCell ref="F80:H80"/>
    <mergeCell ref="C84:K84"/>
    <mergeCell ref="C85:K85"/>
    <mergeCell ref="C86:K86"/>
    <mergeCell ref="B88:E92"/>
    <mergeCell ref="L2:L3"/>
    <mergeCell ref="A96:B96"/>
    <mergeCell ref="C96:K96"/>
    <mergeCell ref="A93:B95"/>
    <mergeCell ref="C93:K93"/>
    <mergeCell ref="C94:K94"/>
    <mergeCell ref="C95:K95"/>
    <mergeCell ref="A88:A92"/>
    <mergeCell ref="J88:K92"/>
    <mergeCell ref="F89:H89"/>
    <mergeCell ref="F90:H90"/>
    <mergeCell ref="B79:E83"/>
    <mergeCell ref="F81:H81"/>
    <mergeCell ref="F82:H82"/>
    <mergeCell ref="F83:H83"/>
    <mergeCell ref="A84:B86"/>
    <mergeCell ref="A75:B77"/>
    <mergeCell ref="C75:K75"/>
    <mergeCell ref="C87:K87"/>
    <mergeCell ref="A87:B87"/>
    <mergeCell ref="C76:K76"/>
    <mergeCell ref="C77:K77"/>
    <mergeCell ref="A79:A83"/>
    <mergeCell ref="A78:B78"/>
    <mergeCell ref="C78:K78"/>
    <mergeCell ref="J79:K83"/>
    <mergeCell ref="A69:B69"/>
    <mergeCell ref="C69:K69"/>
    <mergeCell ref="A70:A74"/>
    <mergeCell ref="B70:E74"/>
    <mergeCell ref="F70:H70"/>
    <mergeCell ref="J70:K74"/>
    <mergeCell ref="F71:H71"/>
    <mergeCell ref="F72:H72"/>
    <mergeCell ref="F73:H73"/>
    <mergeCell ref="F74:H74"/>
    <mergeCell ref="A61:A65"/>
    <mergeCell ref="B61:E65"/>
    <mergeCell ref="F61:H61"/>
    <mergeCell ref="J61:K65"/>
    <mergeCell ref="F62:H62"/>
    <mergeCell ref="F63:H63"/>
    <mergeCell ref="F64:H64"/>
    <mergeCell ref="F65:H65"/>
    <mergeCell ref="J34:K38"/>
    <mergeCell ref="F35:H35"/>
    <mergeCell ref="A52:A56"/>
    <mergeCell ref="A66:B68"/>
    <mergeCell ref="C66:K66"/>
    <mergeCell ref="C67:K67"/>
    <mergeCell ref="C68:K68"/>
    <mergeCell ref="F53:H53"/>
    <mergeCell ref="F52:H52"/>
    <mergeCell ref="F56:H56"/>
    <mergeCell ref="F43:H43"/>
    <mergeCell ref="A60:B60"/>
    <mergeCell ref="C60:K60"/>
    <mergeCell ref="A57:B59"/>
    <mergeCell ref="C57:K57"/>
    <mergeCell ref="C58:K58"/>
    <mergeCell ref="J43:K47"/>
    <mergeCell ref="C51:K51"/>
    <mergeCell ref="C49:K49"/>
    <mergeCell ref="C50:K50"/>
    <mergeCell ref="A48:B50"/>
    <mergeCell ref="C59:K59"/>
    <mergeCell ref="B52:E56"/>
    <mergeCell ref="J52:K56"/>
    <mergeCell ref="F54:H54"/>
    <mergeCell ref="F55:H55"/>
    <mergeCell ref="A51:B51"/>
    <mergeCell ref="A33:B33"/>
    <mergeCell ref="C30:K30"/>
    <mergeCell ref="A101:K105"/>
    <mergeCell ref="A100:K100"/>
    <mergeCell ref="F46:H46"/>
    <mergeCell ref="F47:H47"/>
    <mergeCell ref="A43:A47"/>
    <mergeCell ref="B43:E47"/>
    <mergeCell ref="C48:K48"/>
    <mergeCell ref="F45:H45"/>
    <mergeCell ref="F26:H26"/>
    <mergeCell ref="F36:H36"/>
    <mergeCell ref="F38:H38"/>
    <mergeCell ref="F37:H37"/>
    <mergeCell ref="F34:H34"/>
    <mergeCell ref="J25:K29"/>
    <mergeCell ref="F28:H28"/>
    <mergeCell ref="A30:B32"/>
    <mergeCell ref="C31:K31"/>
    <mergeCell ref="C32:K32"/>
    <mergeCell ref="A25:A29"/>
    <mergeCell ref="B25:E29"/>
    <mergeCell ref="F25:H25"/>
    <mergeCell ref="F27:H27"/>
    <mergeCell ref="F29:H29"/>
    <mergeCell ref="C33:K33"/>
    <mergeCell ref="F44:H44"/>
    <mergeCell ref="A39:B41"/>
    <mergeCell ref="C41:K41"/>
    <mergeCell ref="A42:B42"/>
    <mergeCell ref="C42:K42"/>
    <mergeCell ref="C39:K39"/>
    <mergeCell ref="C40:K40"/>
    <mergeCell ref="A34:A38"/>
    <mergeCell ref="B34:E38"/>
    <mergeCell ref="A21:B23"/>
    <mergeCell ref="C21:K21"/>
    <mergeCell ref="C22:K22"/>
    <mergeCell ref="C23:K23"/>
    <mergeCell ref="A24:B24"/>
    <mergeCell ref="F16:H16"/>
    <mergeCell ref="C12:K12"/>
    <mergeCell ref="A12:B14"/>
    <mergeCell ref="A16:A20"/>
    <mergeCell ref="C24:K24"/>
    <mergeCell ref="C13:K13"/>
    <mergeCell ref="C14:K14"/>
    <mergeCell ref="F19:H19"/>
    <mergeCell ref="F20:H20"/>
    <mergeCell ref="B16:E20"/>
    <mergeCell ref="J16:K20"/>
    <mergeCell ref="A15:B15"/>
    <mergeCell ref="F18:H18"/>
    <mergeCell ref="F17:H17"/>
    <mergeCell ref="C15:K15"/>
    <mergeCell ref="A7:A11"/>
    <mergeCell ref="B7:E11"/>
    <mergeCell ref="J7:K11"/>
    <mergeCell ref="F7:H7"/>
    <mergeCell ref="F11:H11"/>
    <mergeCell ref="F8:H8"/>
    <mergeCell ref="F9:H9"/>
    <mergeCell ref="F10:H10"/>
    <mergeCell ref="A2:K2"/>
    <mergeCell ref="A3:K3"/>
    <mergeCell ref="A4:K5"/>
    <mergeCell ref="B6:E6"/>
    <mergeCell ref="F6:H6"/>
    <mergeCell ref="J6:K6"/>
  </mergeCells>
  <conditionalFormatting sqref="J7:K11 J16:K20 J25:K29 J34:K38 J43:K47 J52:K56 J61:K65 J70:K74 J79:K83 J88:K92 C15:K15 C24:K24 C33:K33 C42:K42 C51:K51 C60:K60 C69:K69 C78:K78 C87:K87 C96:K96">
    <cfRule type="expression" priority="1" dxfId="5" stopIfTrue="1">
      <formula>$P$3="NIE"</formula>
    </cfRule>
  </conditionalFormatting>
  <dataValidations count="24">
    <dataValidation type="custom" operator="lessThanOrEqual" allowBlank="1" showInputMessage="1" showErrorMessage="1" prompt="MAX. do 1000 znaków na komórke! &#10;" error="Przekroczono limit znaków w komórce lub w danej części wniosku!&#10;&#10;Aby wrócid do edycji komórki kliknij &quot;Ponów próbę&quot;.&#10;&#10;Aby wyjść bez zapisywania kliknij&quot;Anuluj&quot;." sqref="G93:K96 C93:C96 G84:K87 C84:C87 G75:K78 C75:C78 G66:K69 C66:C69 G57:K60 C57:C60 G48:K51 C48:C51 G39:K42 C39:C42 G30:K33 C30:C33 G21:K24 C21:C24 G12:K15 C12:E15 E39:E42 E57:E60 E93:E96 E84:E87 E75:E78 E66:E69 E48:E51 E30:E33 E21:E24">
      <formula1>AND(P93&lt;=1000,R86&gt;0)</formula1>
    </dataValidation>
    <dataValidation type="custom" operator="lessThanOrEqual" allowBlank="1" showInputMessage="1" showErrorMessage="1" prompt="MAX. do 1000 znaków na komórke! &#10;" error="Przekroczono limit znaków w komórce lub w danej części wniosku!&#10;&#10;Aby wrócid do edycji komórki kliknij &quot;Ponów próbę&quot;.&#10;&#10;Aby wyjść bez zapisywania kliknij&quot;Anuluj&quot;." sqref="E101:K105 A101:C105">
      <formula1>AND(P101&lt;=1000,R6&lt;0)</formula1>
    </dataValidation>
    <dataValidation type="custom" operator="lessThanOrEqual" allowBlank="1" showInputMessage="1" showErrorMessage="1" prompt="MAX. do 1000 znaków na komórke! &#10;" error="Przekroczono limit znaków w komórce lub w danej części wniosku!&#10;&#10;Aby wrócid do edycji komórki kliknij &quot;Ponów próbę&quot;.&#10;&#10;Aby wyjść bez zapisywania kliknij&quot;Anuluj&quot;." sqref="F75:F76 F69 F66:F67 F60 F57:F58 F50:F51 F48 F41:F42 F39 F30:F33 F23:F24 F21 F14:F15 F12">
      <formula1>AND(Zadania!#REF!&lt;=1000,Q68&gt;0)</formula1>
    </dataValidation>
    <dataValidation type="custom" operator="lessThanOrEqual" allowBlank="1" showInputMessage="1" showErrorMessage="1" prompt="MAX. do 1000 znaków na komórke! &#10;" error="Przekroczono limit znaków w komórce lub w danej części wniosku!&#10;&#10;Aby wrócid do edycji komórki kliknij &quot;Ponów próbę&quot;.&#10;&#10;Aby wyjść bez zapisywania kliknij&quot;Anuluj&quot;." sqref="D76:D77 D67:D68 D57:D59 D51 D48:D49 D42 D39:D40 D33 D30:D31 D24 D21:D22">
      <formula1>AND(M76&lt;=1000,Zadania!#REF!&gt;0)</formula1>
    </dataValidation>
    <dataValidation type="custom" operator="lessThanOrEqual" allowBlank="1" showInputMessage="1" showErrorMessage="1" prompt="MAX. do 1000 znaków na komórke! &#10;" error="Przekroczono limit znaków w komórce lub w danej części wniosku!&#10;&#10;Aby wrócid do edycji komórki kliknij &quot;Ponów próbę&quot;.&#10;&#10;Aby wyjść bez zapisywania kliknij&quot;Anuluj&quot;." sqref="F13">
      <formula1>AND(O11&lt;=1000,Q6&gt;0)</formula1>
    </dataValidation>
    <dataValidation type="custom" operator="lessThanOrEqual" allowBlank="1" showInputMessage="1" showErrorMessage="1" prompt="MAX. do 1000 znaków na komórke! &#10;" error="Przekroczono limit znaków w komórce lub w danej części wniosku!&#10;&#10;Aby wrócid do edycji komórki kliknij &quot;Ponów próbę&quot;.&#10;&#10;Aby wyjść bez zapisywania kliknij&quot;Anuluj&quot;." sqref="D23">
      <formula1>AND(M23&lt;=1000,O12&gt;0)</formula1>
    </dataValidation>
    <dataValidation type="custom" operator="lessThanOrEqual" allowBlank="1" showInputMessage="1" showErrorMessage="1" prompt="MAX. do 1000 znaków na komórke! &#10;" error="Przekroczono limit znaków w komórce lub w danej części wniosku!&#10;&#10;Aby wrócid do edycji komórki kliknij &quot;Ponów próbę&quot;.&#10;&#10;Aby wyjść bez zapisywania kliknij&quot;Anuluj&quot;." sqref="F22">
      <formula1>AND(O14&lt;=1000,Q15&gt;0)</formula1>
    </dataValidation>
    <dataValidation type="custom" operator="lessThanOrEqual" allowBlank="1" showInputMessage="1" showErrorMessage="1" prompt="MAX. do 1000 znaków na komórke! &#10;" error="Przekroczono limit znaków w komórce lub w danej części wniosku!&#10;&#10;Aby wrócid do edycji komórki kliknij &quot;Ponów próbę&quot;.&#10;&#10;Aby wyjść bez zapisywania kliknij&quot;Anuluj&quot;." sqref="D32">
      <formula1>AND(M32&lt;=1000,O15&gt;0)</formula1>
    </dataValidation>
    <dataValidation type="custom" operator="lessThanOrEqual" allowBlank="1" showInputMessage="1" showErrorMessage="1" prompt="MAX. do 1000 znaków na komórke! &#10;" error="Przekroczono limit znaków w komórce lub w danej części wniosku!&#10;&#10;Aby wrócid do edycji komórki kliknij &quot;Ponów próbę&quot;.&#10;&#10;Aby wyjść bez zapisywania kliknij&quot;Anuluj&quot;." sqref="D41">
      <formula1>AND(M41&lt;=1000,O17&gt;0)</formula1>
    </dataValidation>
    <dataValidation type="custom" operator="lessThanOrEqual" allowBlank="1" showInputMessage="1" showErrorMessage="1" prompt="MAX. do 1000 znaków na komórke! &#10;" error="Przekroczono limit znaków w komórce lub w danej części wniosku!&#10;&#10;Aby wrócid do edycji komórki kliknij &quot;Ponów próbę&quot;.&#10;&#10;Aby wyjść bez zapisywania kliknij&quot;Anuluj&quot;." sqref="F40">
      <formula1>AND(O19&lt;=1000,Q33&gt;0)</formula1>
    </dataValidation>
    <dataValidation type="custom" operator="lessThanOrEqual" allowBlank="1" showInputMessage="1" showErrorMessage="1" prompt="MAX. do 1000 znaków na komórke! &#10;" error="Przekroczono limit znaków w komórce lub w danej części wniosku!&#10;&#10;Aby wrócid do edycji komórki kliknij &quot;Ponów próbę&quot;.&#10;&#10;Aby wyjść bez zapisywania kliknij&quot;Anuluj&quot;." sqref="D50">
      <formula1>AND(M50&lt;=1000,O20&gt;0)</formula1>
    </dataValidation>
    <dataValidation type="custom" operator="lessThanOrEqual" allowBlank="1" showInputMessage="1" showErrorMessage="1" prompt="MAX. do 1000 znaków na komórke! &#10;" error="Przekroczono limit znaków w komórce lub w danej części wniosku!&#10;&#10;Aby wrócid do edycji komórki kliknij &quot;Ponów próbę&quot;.&#10;&#10;Aby wyjść bez zapisywania kliknij&quot;Anuluj&quot;." sqref="F49">
      <formula1>AND(O22&lt;=1000,Q42&gt;0)</formula1>
    </dataValidation>
    <dataValidation type="custom" operator="lessThanOrEqual" allowBlank="1" showInputMessage="1" showErrorMessage="1" prompt="MAX. do 1000 znaków na komórke! &#10;" error="Przekroczono limit znaków w komórce lub w danej części wniosku!&#10;&#10;Aby wrócid do edycji komórki kliknij &quot;Ponów próbę&quot;.&#10;&#10;Aby wyjść bez zapisywania kliknij&quot;Anuluj&quot;." sqref="D60">
      <formula1>AND(M60&lt;=1000,O23&gt;0)</formula1>
    </dataValidation>
    <dataValidation type="custom" operator="lessThanOrEqual" allowBlank="1" showInputMessage="1" showErrorMessage="1" prompt="MAX. do 1000 znaków na komórke! &#10;" error="Przekroczono limit znaków w komórce lub w danej części wniosku!&#10;&#10;Aby wrócid do edycji komórki kliknij &quot;Ponów próbę&quot;.&#10;&#10;Aby wyjść bez zapisywania kliknij&quot;Anuluj&quot;." sqref="D66">
      <formula1>AND(M66&lt;=1000,O25&gt;0)</formula1>
    </dataValidation>
    <dataValidation type="custom" operator="lessThanOrEqual" allowBlank="1" showInputMessage="1" showErrorMessage="1" prompt="MAX. do 1000 znaków na komórke! &#10;" error="Przekroczono limit znaków w komórce lub w danej części wniosku!&#10;&#10;Aby wrócid do edycji komórki kliknij &quot;Ponów próbę&quot;.&#10;&#10;Aby wyjść bez zapisywania kliknij&quot;Anuluj&quot;." sqref="F59">
      <formula1>AND(O25&lt;=1000,Q52&gt;0)</formula1>
    </dataValidation>
    <dataValidation type="custom" operator="lessThanOrEqual" allowBlank="1" showInputMessage="1" showErrorMessage="1" prompt="MAX. do 1000 znaków na komórke! &#10;" error="Przekroczono limit znaków w komórce lub w danej części wniosku!&#10;&#10;Aby wrócid do edycji komórki kliknij &quot;Ponów próbę&quot;.&#10;&#10;Aby wyjść bez zapisywania kliknij&quot;Anuluj&quot;." sqref="D69">
      <formula1>AND(M69&lt;=1000,O26&gt;0)</formula1>
    </dataValidation>
    <dataValidation type="custom" operator="lessThanOrEqual" allowBlank="1" showInputMessage="1" showErrorMessage="1" prompt="MAX. do 1000 znaków na komórke! &#10;" error="Przekroczono limit znaków w komórce lub w danej części wniosku!&#10;&#10;Aby wrócid do edycji komórki kliknij &quot;Ponów próbę&quot;.&#10;&#10;Aby wyjść bez zapisywania kliknij&quot;Anuluj&quot;." sqref="D75">
      <formula1>AND(M75&lt;=1000,O28&gt;0)</formula1>
    </dataValidation>
    <dataValidation type="custom" operator="lessThanOrEqual" allowBlank="1" showInputMessage="1" showErrorMessage="1" prompt="MAX. do 1000 znaków na komórke! &#10;" error="Przekroczono limit znaków w komórce lub w danej części wniosku!&#10;&#10;Aby wrócid do edycji komórki kliknij &quot;Ponów próbę&quot;.&#10;&#10;Aby wyjść bez zapisywania kliknij&quot;Anuluj&quot;." sqref="F68">
      <formula1>AND(O28&lt;=1000,Q61&gt;0)</formula1>
    </dataValidation>
    <dataValidation type="custom" operator="lessThanOrEqual" allowBlank="1" showInputMessage="1" showErrorMessage="1" prompt="MAX. do 1000 znaków na komórke! &#10;" error="Przekroczono limit znaków w komórce lub w danej części wniosku!&#10;&#10;Aby wrócid do edycji komórki kliknij &quot;Ponów próbę&quot;.&#10;&#10;Aby wyjść bez zapisywania kliknij&quot;Anuluj&quot;." sqref="D78">
      <formula1>AND(M78&lt;=1000,O29&gt;0)</formula1>
    </dataValidation>
    <dataValidation type="custom" operator="lessThanOrEqual" allowBlank="1" showInputMessage="1" showErrorMessage="1" prompt="MAX. do 1000 znaków na komórke! &#10;" error="Przekroczono limit znaków w komórce lub w danej części wniosku!&#10;&#10;Aby wrócid do edycji komórki kliknij &quot;Ponów próbę&quot;.&#10;&#10;Aby wyjść bez zapisywania kliknij&quot;Anuluj&quot;." sqref="D101:D105">
      <formula1>AND(O55&lt;=1000,Q6&lt;0)</formula1>
    </dataValidation>
    <dataValidation type="list" allowBlank="1" showInputMessage="1" showErrorMessage="1" sqref="B7:E11 B79:E83 B61:E65 B34:E38 B16:E20 B25:E29 B43:E47 B52:E56 B70:E74 B88:E92">
      <formula1>$A$225:$A$234</formula1>
    </dataValidation>
    <dataValidation type="custom" operator="lessThanOrEqual" allowBlank="1" showInputMessage="1" showErrorMessage="1" prompt="MAX. do 1000 znaków na komórke! &#10;" error="Przekroczono limit znaków w komórce lub w danej części wniosku!&#10;&#10;Aby wrócid do edycji komórki kliknij &quot;Ponów próbę&quot;.&#10;&#10;Aby wyjść bez zapisywania kliknij&quot;Anuluj&quot;." sqref="F77:F78 F93:F96 F84:F87">
      <formula1>AND(O31&lt;=1000,Q70&gt;0)</formula1>
    </dataValidation>
    <dataValidation type="custom" operator="lessThanOrEqual" allowBlank="1" showInputMessage="1" showErrorMessage="1" prompt="MAX. do 1000 znaków na komórke! &#10;" error="Przekroczono limit znaków w komórce lub w danej części wniosku!&#10;&#10;Aby wrócid do edycji komórki kliknij &quot;Ponów próbę&quot;.&#10;&#10;Aby wyjść bez zapisywania kliknij&quot;Anuluj&quot;." sqref="D84:D87 D93:D96">
      <formula1>AND(M84&lt;=1000,O31&gt;0)</formula1>
    </dataValidation>
    <dataValidation type="list" allowBlank="1" showInputMessage="1" showErrorMessage="1" sqref="F7:H11 F16:H20 F25:H29 F34:H38 F43:H47 F52:H56 F61:H65 F70:H74 F79:H83 F88:H92">
      <formula1>$O$10:$O$32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&amp;L&amp;T               &amp;D&amp;CStrona &amp;P z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P377"/>
  <sheetViews>
    <sheetView zoomScalePageLayoutView="0" workbookViewId="0" topLeftCell="A1">
      <selection activeCell="M50" sqref="M49:M50"/>
    </sheetView>
  </sheetViews>
  <sheetFormatPr defaultColWidth="9.140625" defaultRowHeight="12.75"/>
  <cols>
    <col min="1" max="1" width="14.00390625" style="16" customWidth="1"/>
    <col min="5" max="5" width="7.00390625" style="0" customWidth="1"/>
    <col min="7" max="7" width="14.8515625" style="0" customWidth="1"/>
    <col min="10" max="10" width="8.00390625" style="0" customWidth="1"/>
    <col min="11" max="11" width="9.00390625" style="0" customWidth="1"/>
    <col min="12" max="12" width="7.140625" style="0" customWidth="1"/>
    <col min="13" max="13" width="13.421875" style="0" customWidth="1"/>
    <col min="14" max="14" width="10.8515625" style="165" customWidth="1"/>
    <col min="15" max="15" width="11.57421875" style="18" customWidth="1"/>
    <col min="16" max="21" width="9.140625" style="18" customWidth="1"/>
  </cols>
  <sheetData>
    <row r="1" spans="1:14" ht="13.5" thickBot="1">
      <c r="A1" s="58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38"/>
    </row>
    <row r="2" spans="1:13" ht="16.5" thickBot="1">
      <c r="A2" s="747" t="s">
        <v>273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9"/>
      <c r="M2" s="750"/>
    </row>
    <row r="3" spans="1:15" ht="84" customHeight="1">
      <c r="A3" s="751" t="s">
        <v>496</v>
      </c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3"/>
      <c r="M3" s="754"/>
      <c r="N3" s="180" t="s">
        <v>418</v>
      </c>
      <c r="O3" s="181" t="s">
        <v>452</v>
      </c>
    </row>
    <row r="4" spans="1:16" ht="12.75">
      <c r="A4" s="755"/>
      <c r="B4" s="753"/>
      <c r="C4" s="753"/>
      <c r="D4" s="753"/>
      <c r="E4" s="753"/>
      <c r="F4" s="753"/>
      <c r="G4" s="753"/>
      <c r="H4" s="753"/>
      <c r="I4" s="753"/>
      <c r="J4" s="753"/>
      <c r="K4" s="753"/>
      <c r="L4" s="753"/>
      <c r="M4" s="754"/>
      <c r="N4" s="164" t="str">
        <f>Zadania!L6</f>
        <v>Nie dotyczy</v>
      </c>
      <c r="O4" s="182" t="str">
        <f>Zadania!M6</f>
        <v>Nie dotyczy</v>
      </c>
      <c r="P4" s="194">
        <f>Zadania!N6</f>
        <v>20000</v>
      </c>
    </row>
    <row r="5" spans="1:13" ht="12.75">
      <c r="A5" s="755"/>
      <c r="B5" s="753"/>
      <c r="C5" s="753"/>
      <c r="D5" s="753"/>
      <c r="E5" s="753"/>
      <c r="F5" s="753"/>
      <c r="G5" s="753"/>
      <c r="H5" s="753"/>
      <c r="I5" s="753"/>
      <c r="J5" s="753"/>
      <c r="K5" s="753"/>
      <c r="L5" s="753"/>
      <c r="M5" s="754"/>
    </row>
    <row r="6" spans="1:13" ht="13.5" customHeight="1">
      <c r="A6" s="755"/>
      <c r="B6" s="753"/>
      <c r="C6" s="753"/>
      <c r="D6" s="753"/>
      <c r="E6" s="753"/>
      <c r="F6" s="753"/>
      <c r="G6" s="753"/>
      <c r="H6" s="753"/>
      <c r="I6" s="753"/>
      <c r="J6" s="753"/>
      <c r="K6" s="753"/>
      <c r="L6" s="753"/>
      <c r="M6" s="754"/>
    </row>
    <row r="7" spans="1:13" ht="12.75" customHeight="1" hidden="1">
      <c r="A7" s="756"/>
      <c r="B7" s="757"/>
      <c r="C7" s="757"/>
      <c r="D7" s="757"/>
      <c r="E7" s="757"/>
      <c r="F7" s="757"/>
      <c r="G7" s="757"/>
      <c r="H7" s="757"/>
      <c r="I7" s="757"/>
      <c r="J7" s="757"/>
      <c r="K7" s="757"/>
      <c r="L7" s="757"/>
      <c r="M7" s="758"/>
    </row>
    <row r="8" spans="1:13" ht="12.75" customHeight="1">
      <c r="A8" s="759" t="s">
        <v>81</v>
      </c>
      <c r="B8" s="762" t="s">
        <v>265</v>
      </c>
      <c r="C8" s="763"/>
      <c r="D8" s="763"/>
      <c r="E8" s="764"/>
      <c r="F8" s="762" t="s">
        <v>271</v>
      </c>
      <c r="G8" s="763"/>
      <c r="H8" s="763"/>
      <c r="I8" s="764"/>
      <c r="J8" s="762" t="s">
        <v>272</v>
      </c>
      <c r="K8" s="763"/>
      <c r="L8" s="763"/>
      <c r="M8" s="764"/>
    </row>
    <row r="9" spans="1:14" ht="12.75">
      <c r="A9" s="760"/>
      <c r="B9" s="765"/>
      <c r="C9" s="649"/>
      <c r="D9" s="649"/>
      <c r="E9" s="766"/>
      <c r="F9" s="767"/>
      <c r="G9" s="768"/>
      <c r="H9" s="768"/>
      <c r="I9" s="769"/>
      <c r="J9" s="765"/>
      <c r="K9" s="649"/>
      <c r="L9" s="649"/>
      <c r="M9" s="766"/>
      <c r="N9" s="60">
        <f>SUM(N12:N29)</f>
        <v>0</v>
      </c>
    </row>
    <row r="10" spans="1:13" ht="12.75">
      <c r="A10" s="760"/>
      <c r="B10" s="765"/>
      <c r="C10" s="649"/>
      <c r="D10" s="649"/>
      <c r="E10" s="766"/>
      <c r="F10" s="762" t="s">
        <v>449</v>
      </c>
      <c r="G10" s="764"/>
      <c r="H10" s="762" t="s">
        <v>80</v>
      </c>
      <c r="I10" s="764"/>
      <c r="J10" s="765"/>
      <c r="K10" s="649"/>
      <c r="L10" s="649"/>
      <c r="M10" s="766"/>
    </row>
    <row r="11" spans="1:13" ht="12.75">
      <c r="A11" s="761"/>
      <c r="B11" s="767"/>
      <c r="C11" s="768"/>
      <c r="D11" s="768"/>
      <c r="E11" s="769"/>
      <c r="F11" s="767"/>
      <c r="G11" s="769"/>
      <c r="H11" s="767"/>
      <c r="I11" s="769"/>
      <c r="J11" s="767"/>
      <c r="K11" s="768"/>
      <c r="L11" s="768"/>
      <c r="M11" s="769"/>
    </row>
    <row r="12" spans="1:13" ht="12.75">
      <c r="A12" s="770"/>
      <c r="B12" s="660"/>
      <c r="C12" s="772"/>
      <c r="D12" s="772"/>
      <c r="E12" s="661"/>
      <c r="F12" s="774"/>
      <c r="G12" s="721"/>
      <c r="H12" s="775"/>
      <c r="I12" s="776"/>
      <c r="J12" s="661"/>
      <c r="K12" s="661"/>
      <c r="L12" s="661"/>
      <c r="M12" s="662"/>
    </row>
    <row r="13" spans="1:14" ht="12.75">
      <c r="A13" s="771"/>
      <c r="B13" s="773"/>
      <c r="C13" s="734"/>
      <c r="D13" s="734"/>
      <c r="E13" s="734"/>
      <c r="F13" s="773"/>
      <c r="G13" s="735"/>
      <c r="H13" s="777"/>
      <c r="I13" s="778"/>
      <c r="J13" s="734"/>
      <c r="K13" s="734"/>
      <c r="L13" s="734"/>
      <c r="M13" s="735"/>
      <c r="N13" s="166">
        <f>LEN(H12)+LEN(J12)</f>
        <v>0</v>
      </c>
    </row>
    <row r="14" spans="1:13" ht="12.75">
      <c r="A14" s="770"/>
      <c r="B14" s="660"/>
      <c r="C14" s="772"/>
      <c r="D14" s="772"/>
      <c r="E14" s="661"/>
      <c r="F14" s="774"/>
      <c r="G14" s="721"/>
      <c r="H14" s="775"/>
      <c r="I14" s="776"/>
      <c r="J14" s="661"/>
      <c r="K14" s="661"/>
      <c r="L14" s="661"/>
      <c r="M14" s="662"/>
    </row>
    <row r="15" spans="1:14" ht="12.75">
      <c r="A15" s="771"/>
      <c r="B15" s="773"/>
      <c r="C15" s="734"/>
      <c r="D15" s="734"/>
      <c r="E15" s="734"/>
      <c r="F15" s="773"/>
      <c r="G15" s="735"/>
      <c r="H15" s="777"/>
      <c r="I15" s="778"/>
      <c r="J15" s="734"/>
      <c r="K15" s="734"/>
      <c r="L15" s="734"/>
      <c r="M15" s="735"/>
      <c r="N15" s="166">
        <f>LEN(H14)+LEN(J14)</f>
        <v>0</v>
      </c>
    </row>
    <row r="16" spans="1:13" ht="12.75">
      <c r="A16" s="770"/>
      <c r="B16" s="660"/>
      <c r="C16" s="772"/>
      <c r="D16" s="772"/>
      <c r="E16" s="661"/>
      <c r="F16" s="774"/>
      <c r="G16" s="721"/>
      <c r="H16" s="775"/>
      <c r="I16" s="776"/>
      <c r="J16" s="661"/>
      <c r="K16" s="661"/>
      <c r="L16" s="661"/>
      <c r="M16" s="662"/>
    </row>
    <row r="17" spans="1:14" ht="12.75">
      <c r="A17" s="771"/>
      <c r="B17" s="773"/>
      <c r="C17" s="734"/>
      <c r="D17" s="734"/>
      <c r="E17" s="734"/>
      <c r="F17" s="773"/>
      <c r="G17" s="735"/>
      <c r="H17" s="777"/>
      <c r="I17" s="778"/>
      <c r="J17" s="734"/>
      <c r="K17" s="734"/>
      <c r="L17" s="734"/>
      <c r="M17" s="735"/>
      <c r="N17" s="166">
        <f>LEN(H16)+LEN(J16)</f>
        <v>0</v>
      </c>
    </row>
    <row r="18" spans="1:13" ht="12.75">
      <c r="A18" s="770"/>
      <c r="B18" s="660"/>
      <c r="C18" s="772"/>
      <c r="D18" s="772"/>
      <c r="E18" s="661"/>
      <c r="F18" s="774"/>
      <c r="G18" s="721"/>
      <c r="H18" s="775"/>
      <c r="I18" s="776"/>
      <c r="J18" s="661"/>
      <c r="K18" s="661"/>
      <c r="L18" s="661"/>
      <c r="M18" s="662"/>
    </row>
    <row r="19" spans="1:15" ht="12.75">
      <c r="A19" s="771"/>
      <c r="B19" s="773"/>
      <c r="C19" s="734"/>
      <c r="D19" s="734"/>
      <c r="E19" s="734"/>
      <c r="F19" s="773"/>
      <c r="G19" s="735"/>
      <c r="H19" s="777"/>
      <c r="I19" s="778"/>
      <c r="J19" s="734"/>
      <c r="K19" s="734"/>
      <c r="L19" s="734"/>
      <c r="M19" s="735"/>
      <c r="N19" s="166">
        <f>LEN(H18)+LEN(J18)</f>
        <v>0</v>
      </c>
      <c r="O19" s="22"/>
    </row>
    <row r="20" spans="1:13" ht="12.75">
      <c r="A20" s="770"/>
      <c r="B20" s="660"/>
      <c r="C20" s="772"/>
      <c r="D20" s="772"/>
      <c r="E20" s="661"/>
      <c r="F20" s="774"/>
      <c r="G20" s="721"/>
      <c r="H20" s="775"/>
      <c r="I20" s="776"/>
      <c r="J20" s="661"/>
      <c r="K20" s="661"/>
      <c r="L20" s="661"/>
      <c r="M20" s="662"/>
    </row>
    <row r="21" spans="1:14" ht="12.75">
      <c r="A21" s="771"/>
      <c r="B21" s="773"/>
      <c r="C21" s="734"/>
      <c r="D21" s="734"/>
      <c r="E21" s="734"/>
      <c r="F21" s="773"/>
      <c r="G21" s="735"/>
      <c r="H21" s="777"/>
      <c r="I21" s="778"/>
      <c r="J21" s="734"/>
      <c r="K21" s="734"/>
      <c r="L21" s="734"/>
      <c r="M21" s="735"/>
      <c r="N21" s="166">
        <f>LEN(H20)+LEN(J20)</f>
        <v>0</v>
      </c>
    </row>
    <row r="22" spans="1:13" ht="12.75">
      <c r="A22" s="770"/>
      <c r="B22" s="660"/>
      <c r="C22" s="772"/>
      <c r="D22" s="772"/>
      <c r="E22" s="661"/>
      <c r="F22" s="774"/>
      <c r="G22" s="721"/>
      <c r="H22" s="775"/>
      <c r="I22" s="776"/>
      <c r="J22" s="661"/>
      <c r="K22" s="661"/>
      <c r="L22" s="661"/>
      <c r="M22" s="662"/>
    </row>
    <row r="23" spans="1:14" ht="12.75">
      <c r="A23" s="771"/>
      <c r="B23" s="773"/>
      <c r="C23" s="734"/>
      <c r="D23" s="734"/>
      <c r="E23" s="734"/>
      <c r="F23" s="773"/>
      <c r="G23" s="735"/>
      <c r="H23" s="777"/>
      <c r="I23" s="778"/>
      <c r="J23" s="734"/>
      <c r="K23" s="734"/>
      <c r="L23" s="734"/>
      <c r="M23" s="735"/>
      <c r="N23" s="166">
        <f>LEN(H22)+LEN(J22)</f>
        <v>0</v>
      </c>
    </row>
    <row r="24" spans="1:13" ht="12.75">
      <c r="A24" s="770"/>
      <c r="B24" s="660"/>
      <c r="C24" s="772"/>
      <c r="D24" s="772"/>
      <c r="E24" s="661"/>
      <c r="F24" s="774"/>
      <c r="G24" s="721"/>
      <c r="H24" s="775"/>
      <c r="I24" s="776"/>
      <c r="J24" s="661"/>
      <c r="K24" s="661"/>
      <c r="L24" s="661"/>
      <c r="M24" s="662"/>
    </row>
    <row r="25" spans="1:14" ht="12.75">
      <c r="A25" s="771"/>
      <c r="B25" s="773"/>
      <c r="C25" s="734"/>
      <c r="D25" s="734"/>
      <c r="E25" s="734"/>
      <c r="F25" s="773"/>
      <c r="G25" s="735"/>
      <c r="H25" s="777"/>
      <c r="I25" s="778"/>
      <c r="J25" s="734"/>
      <c r="K25" s="734"/>
      <c r="L25" s="734"/>
      <c r="M25" s="735"/>
      <c r="N25" s="166">
        <f>LEN(H24)+LEN(J24)</f>
        <v>0</v>
      </c>
    </row>
    <row r="26" spans="1:13" ht="12.75">
      <c r="A26" s="770"/>
      <c r="B26" s="660"/>
      <c r="C26" s="772"/>
      <c r="D26" s="772"/>
      <c r="E26" s="661"/>
      <c r="F26" s="774"/>
      <c r="G26" s="721"/>
      <c r="H26" s="775"/>
      <c r="I26" s="776"/>
      <c r="J26" s="661"/>
      <c r="K26" s="661"/>
      <c r="L26" s="661"/>
      <c r="M26" s="662"/>
    </row>
    <row r="27" spans="1:14" ht="12.75">
      <c r="A27" s="771"/>
      <c r="B27" s="773"/>
      <c r="C27" s="734"/>
      <c r="D27" s="734"/>
      <c r="E27" s="734"/>
      <c r="F27" s="773"/>
      <c r="G27" s="735"/>
      <c r="H27" s="777"/>
      <c r="I27" s="778"/>
      <c r="J27" s="734"/>
      <c r="K27" s="734"/>
      <c r="L27" s="734"/>
      <c r="M27" s="735"/>
      <c r="N27" s="166">
        <f>LEN(H26)+LEN(J26)</f>
        <v>0</v>
      </c>
    </row>
    <row r="28" spans="1:13" ht="12.75">
      <c r="A28" s="770"/>
      <c r="B28" s="660"/>
      <c r="C28" s="772"/>
      <c r="D28" s="772"/>
      <c r="E28" s="661"/>
      <c r="F28" s="774"/>
      <c r="G28" s="721"/>
      <c r="H28" s="775"/>
      <c r="I28" s="776"/>
      <c r="J28" s="661"/>
      <c r="K28" s="661"/>
      <c r="L28" s="661"/>
      <c r="M28" s="662"/>
    </row>
    <row r="29" spans="1:14" ht="12.75">
      <c r="A29" s="771"/>
      <c r="B29" s="773"/>
      <c r="C29" s="734"/>
      <c r="D29" s="734"/>
      <c r="E29" s="734"/>
      <c r="F29" s="773"/>
      <c r="G29" s="735"/>
      <c r="H29" s="777"/>
      <c r="I29" s="778"/>
      <c r="J29" s="734"/>
      <c r="K29" s="734"/>
      <c r="L29" s="734"/>
      <c r="M29" s="735"/>
      <c r="N29" s="166">
        <f>LEN(H28)+LEN(J28)</f>
        <v>0</v>
      </c>
    </row>
    <row r="30" spans="1:13" ht="12.75">
      <c r="A30" s="770"/>
      <c r="B30" s="660"/>
      <c r="C30" s="772"/>
      <c r="D30" s="772"/>
      <c r="E30" s="661"/>
      <c r="F30" s="774"/>
      <c r="G30" s="721"/>
      <c r="H30" s="775"/>
      <c r="I30" s="776"/>
      <c r="J30" s="661"/>
      <c r="K30" s="661"/>
      <c r="L30" s="661"/>
      <c r="M30" s="662"/>
    </row>
    <row r="31" spans="1:14" ht="12.75">
      <c r="A31" s="771"/>
      <c r="B31" s="773"/>
      <c r="C31" s="734"/>
      <c r="D31" s="734"/>
      <c r="E31" s="734"/>
      <c r="F31" s="773"/>
      <c r="G31" s="735"/>
      <c r="H31" s="777"/>
      <c r="I31" s="778"/>
      <c r="J31" s="734"/>
      <c r="K31" s="734"/>
      <c r="L31" s="734"/>
      <c r="M31" s="735"/>
      <c r="N31" s="166">
        <f>LEN(H30)+LEN(J30)</f>
        <v>0</v>
      </c>
    </row>
    <row r="32" spans="1:13" ht="26.25" customHeight="1">
      <c r="A32" s="2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2.75">
      <c r="A33" s="2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12.75">
      <c r="A34" s="2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ht="27.75" customHeight="1">
      <c r="A35" s="2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3" ht="12.75">
      <c r="A36" s="2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ht="12.75">
      <c r="A37" s="2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 ht="12.75">
      <c r="A38" s="2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12.75">
      <c r="A39" s="2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ht="12.75">
      <c r="A40" s="2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12.75">
      <c r="A41" s="2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ht="12.75">
      <c r="A42" s="2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2.75">
      <c r="A43" s="2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2.75">
      <c r="A44" s="2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ht="12.75">
      <c r="A45" s="2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ht="12.75">
      <c r="A46" s="2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ht="12.75">
      <c r="A47" s="2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2.75">
      <c r="A48" s="2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ht="12.75">
      <c r="A49" s="2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 ht="12.75">
      <c r="A50" s="2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2.75">
      <c r="A51" s="2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2.75">
      <c r="A52" s="2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ht="12.75">
      <c r="A53" s="2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</row>
    <row r="54" spans="1:13" ht="12.75">
      <c r="A54" s="2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 ht="12.75">
      <c r="A55" s="2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13" ht="12.75">
      <c r="A56" s="2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13" ht="12.75">
      <c r="A57" s="2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1:13" ht="12.75">
      <c r="A58" s="2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</row>
    <row r="59" spans="1:13" ht="12.75">
      <c r="A59" s="2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1:13" ht="12.75">
      <c r="A60" s="2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</row>
    <row r="61" spans="1:13" ht="12.75">
      <c r="A61" s="2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1:13" ht="12.75">
      <c r="A62" s="2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1:13" ht="12.75">
      <c r="A63" s="2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 spans="1:13" ht="12.75">
      <c r="A64" s="2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1:13" ht="12.75">
      <c r="A65" s="2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1:13" ht="12.75">
      <c r="A66" s="2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</row>
    <row r="67" spans="1:13" ht="12.75">
      <c r="A67" s="2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8" spans="1:13" ht="12.75">
      <c r="A68" s="2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</row>
    <row r="69" spans="1:13" ht="12.75">
      <c r="A69" s="2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1:13" ht="12.75">
      <c r="A70" s="2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</row>
    <row r="71" spans="1:13" ht="12.75">
      <c r="A71" s="2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</row>
    <row r="72" spans="1:13" ht="12.75">
      <c r="A72" s="2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3" ht="12.75">
      <c r="A73" s="2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</row>
    <row r="74" spans="1:13" ht="12.75">
      <c r="A74" s="2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</row>
    <row r="75" spans="1:13" ht="12.75">
      <c r="A75" s="2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</row>
    <row r="76" spans="1:13" ht="12.75">
      <c r="A76" s="2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</row>
    <row r="77" spans="1:13" ht="12.75">
      <c r="A77" s="2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</row>
    <row r="78" spans="1:13" ht="12.75">
      <c r="A78" s="2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</row>
    <row r="79" spans="1:13" ht="12.75">
      <c r="A79" s="2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1:13" ht="12.75">
      <c r="A80" s="2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1:13" ht="12.75">
      <c r="A81" s="2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1:13" ht="12.75">
      <c r="A82" s="2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</row>
    <row r="83" spans="1:13" ht="12.75">
      <c r="A83" s="2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3" ht="12.75">
      <c r="A84" s="2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1:13" ht="12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3" ht="12.75">
      <c r="A86" s="59" t="str">
        <f>Zadania!A225</f>
        <v>Zadanie 1 - </v>
      </c>
      <c r="B86" s="20"/>
      <c r="C86" s="70">
        <f>Budżet_ogółem!K6</f>
        <v>0</v>
      </c>
      <c r="D86" s="20"/>
      <c r="E86" s="167">
        <f>SUMIF(Budżet_ogółem!A6,"TAK",Budżet_ogółem!K6)</f>
        <v>0</v>
      </c>
      <c r="F86" s="167" t="b">
        <f>IF(E86&gt;0,C86)</f>
        <v>0</v>
      </c>
      <c r="G86" s="20"/>
      <c r="H86" s="20"/>
      <c r="I86" s="20"/>
      <c r="J86" s="20"/>
      <c r="K86" s="20"/>
      <c r="L86" s="20"/>
      <c r="M86" s="20"/>
    </row>
    <row r="87" spans="1:13" ht="12.75">
      <c r="A87" s="59" t="str">
        <f>Zadania!A226</f>
        <v>Zadanie 2 - </v>
      </c>
      <c r="B87" s="20"/>
      <c r="C87" s="70">
        <f>Budżet_ogółem!K7</f>
        <v>0</v>
      </c>
      <c r="D87" s="20"/>
      <c r="E87" s="167">
        <f>SUMIF(Budżet_ogółem!A7,"TAK",Budżet_ogółem!K7)</f>
        <v>0</v>
      </c>
      <c r="F87" s="167" t="b">
        <f aca="true" t="shared" si="0" ref="F87:F95">IF(E87&gt;0,C87)</f>
        <v>0</v>
      </c>
      <c r="G87" s="20"/>
      <c r="H87" s="20"/>
      <c r="I87" s="20"/>
      <c r="J87" s="20"/>
      <c r="K87" s="20"/>
      <c r="L87" s="20"/>
      <c r="M87" s="20"/>
    </row>
    <row r="88" spans="1:13" ht="12.75">
      <c r="A88" s="59" t="str">
        <f>Zadania!A227</f>
        <v>Zadanie 3 - </v>
      </c>
      <c r="B88" s="20"/>
      <c r="C88" s="70">
        <f>Budżet_ogółem!K8</f>
        <v>0</v>
      </c>
      <c r="D88" s="20"/>
      <c r="E88" s="167">
        <f>SUMIF(Budżet_ogółem!A8,"TAK",Budżet_ogółem!K8)</f>
        <v>0</v>
      </c>
      <c r="F88" s="167" t="b">
        <f t="shared" si="0"/>
        <v>0</v>
      </c>
      <c r="G88" s="20"/>
      <c r="H88" s="20"/>
      <c r="I88" s="20"/>
      <c r="J88" s="20"/>
      <c r="K88" s="20"/>
      <c r="L88" s="20"/>
      <c r="M88" s="20"/>
    </row>
    <row r="89" spans="1:13" ht="12.75">
      <c r="A89" s="59" t="str">
        <f>Zadania!A228</f>
        <v>Zadanie 4 -</v>
      </c>
      <c r="B89" s="20"/>
      <c r="C89" s="70">
        <f>Budżet_ogółem!K9</f>
        <v>0</v>
      </c>
      <c r="D89" s="20"/>
      <c r="E89" s="167">
        <f>SUMIF(Budżet_ogółem!A9,"TAK",Budżet_ogółem!K9)</f>
        <v>0</v>
      </c>
      <c r="F89" s="167" t="b">
        <f t="shared" si="0"/>
        <v>0</v>
      </c>
      <c r="G89" s="20"/>
      <c r="H89" s="20"/>
      <c r="I89" s="20"/>
      <c r="J89" s="20"/>
      <c r="K89" s="20"/>
      <c r="L89" s="20"/>
      <c r="M89" s="20"/>
    </row>
    <row r="90" spans="1:13" ht="12.75">
      <c r="A90" s="59" t="str">
        <f>Zadania!A229</f>
        <v>Zadanie 5 - </v>
      </c>
      <c r="B90" s="20"/>
      <c r="C90" s="70">
        <f>Budżet_ogółem!K10</f>
        <v>0</v>
      </c>
      <c r="D90" s="20"/>
      <c r="E90" s="167">
        <f>SUMIF(Budżet_ogółem!A10,"TAK",Budżet_ogółem!K10)</f>
        <v>0</v>
      </c>
      <c r="F90" s="167" t="b">
        <f t="shared" si="0"/>
        <v>0</v>
      </c>
      <c r="G90" s="20"/>
      <c r="H90" s="20"/>
      <c r="I90" s="20"/>
      <c r="J90" s="20"/>
      <c r="K90" s="20"/>
      <c r="L90" s="20"/>
      <c r="M90" s="20"/>
    </row>
    <row r="91" spans="1:13" ht="12.75">
      <c r="A91" s="59" t="str">
        <f>Zadania!A230</f>
        <v>Zadanie 6 - </v>
      </c>
      <c r="B91" s="20"/>
      <c r="C91" s="70">
        <f>Budżet_ogółem!K11</f>
        <v>0</v>
      </c>
      <c r="D91" s="20"/>
      <c r="E91" s="167">
        <f>SUMIF(Budżet_ogółem!A11,"TAK",Budżet_ogółem!K11)</f>
        <v>0</v>
      </c>
      <c r="F91" s="167" t="b">
        <f t="shared" si="0"/>
        <v>0</v>
      </c>
      <c r="G91" s="20"/>
      <c r="H91" s="20"/>
      <c r="I91" s="20"/>
      <c r="J91" s="20"/>
      <c r="K91" s="20"/>
      <c r="L91" s="20"/>
      <c r="M91" s="20"/>
    </row>
    <row r="92" spans="1:13" ht="12.75">
      <c r="A92" s="59" t="str">
        <f>Zadania!A231</f>
        <v>Zadanie 7 - </v>
      </c>
      <c r="B92" s="20"/>
      <c r="C92" s="70">
        <f>Budżet_ogółem!K12</f>
        <v>0</v>
      </c>
      <c r="D92" s="20"/>
      <c r="E92" s="167">
        <f>SUMIF(Budżet_ogółem!A12,"TAK",Budżet_ogółem!K12)</f>
        <v>0</v>
      </c>
      <c r="F92" s="167" t="b">
        <f t="shared" si="0"/>
        <v>0</v>
      </c>
      <c r="G92" s="20"/>
      <c r="H92" s="20"/>
      <c r="I92" s="20"/>
      <c r="J92" s="20"/>
      <c r="K92" s="20"/>
      <c r="L92" s="20"/>
      <c r="M92" s="20"/>
    </row>
    <row r="93" spans="1:13" ht="12.75">
      <c r="A93" s="59" t="str">
        <f>Zadania!A232</f>
        <v>Zadanie 8 - </v>
      </c>
      <c r="B93" s="20"/>
      <c r="C93" s="70">
        <f>Budżet_ogółem!K13</f>
        <v>0</v>
      </c>
      <c r="D93" s="20"/>
      <c r="E93" s="167">
        <f>SUMIF(Budżet_ogółem!A13,"TAK",Budżet_ogółem!K13)</f>
        <v>0</v>
      </c>
      <c r="F93" s="167" t="b">
        <f t="shared" si="0"/>
        <v>0</v>
      </c>
      <c r="G93" s="20"/>
      <c r="H93" s="20"/>
      <c r="I93" s="20"/>
      <c r="J93" s="20"/>
      <c r="K93" s="20"/>
      <c r="L93" s="20"/>
      <c r="M93" s="20"/>
    </row>
    <row r="94" spans="1:13" ht="12.75">
      <c r="A94" s="59" t="str">
        <f>Zadania!A233</f>
        <v>Zadanie 9 -</v>
      </c>
      <c r="B94" s="20"/>
      <c r="C94" s="70">
        <f>Budżet_ogółem!K14</f>
        <v>0</v>
      </c>
      <c r="D94" s="20"/>
      <c r="E94" s="167">
        <f>SUMIF(Budżet_ogółem!A14,"TAK",Budżet_ogółem!K14)</f>
        <v>0</v>
      </c>
      <c r="F94" s="167" t="b">
        <f t="shared" si="0"/>
        <v>0</v>
      </c>
      <c r="G94" s="20"/>
      <c r="H94" s="20"/>
      <c r="I94" s="20"/>
      <c r="J94" s="20"/>
      <c r="K94" s="20"/>
      <c r="L94" s="20"/>
      <c r="M94" s="20"/>
    </row>
    <row r="95" spans="1:13" ht="12.75">
      <c r="A95" s="59" t="str">
        <f>Zadania!A234</f>
        <v>Zadanie 10 -</v>
      </c>
      <c r="B95" s="20"/>
      <c r="C95" s="70">
        <f>Budżet_ogółem!K15</f>
        <v>0</v>
      </c>
      <c r="D95" s="20"/>
      <c r="E95" s="167">
        <f>SUMIF(Budżet_ogółem!A15,"TAK",Budżet_ogółem!K15)</f>
        <v>0</v>
      </c>
      <c r="F95" s="167" t="b">
        <f t="shared" si="0"/>
        <v>0</v>
      </c>
      <c r="G95" s="20"/>
      <c r="H95" s="20"/>
      <c r="I95" s="20"/>
      <c r="J95" s="20"/>
      <c r="K95" s="20"/>
      <c r="L95" s="20"/>
      <c r="M95" s="20"/>
    </row>
    <row r="96" spans="1:13" ht="12.75">
      <c r="A96" s="163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1:13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</row>
    <row r="98" spans="1:13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</row>
    <row r="99" spans="1:13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</row>
    <row r="100" spans="1:13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</row>
    <row r="101" spans="1:13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</row>
    <row r="102" spans="1:13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1:13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1:13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</row>
    <row r="105" spans="1:13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</row>
    <row r="106" spans="1:13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</row>
    <row r="107" spans="1:13" ht="12.75">
      <c r="A107" s="6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</row>
    <row r="108" spans="1:13" ht="12.75">
      <c r="A108" s="38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1:13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</row>
    <row r="110" spans="1:13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</row>
    <row r="111" spans="1:13" ht="12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</row>
    <row r="112" spans="1:13" ht="12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</row>
    <row r="113" spans="1:13" ht="12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</row>
    <row r="114" spans="1:13" ht="12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</row>
    <row r="115" spans="1:13" ht="12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</row>
    <row r="116" spans="1:13" ht="12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</row>
    <row r="117" spans="1:13" ht="12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</row>
    <row r="118" spans="1:13" ht="12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1:13" ht="12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</row>
    <row r="120" spans="1:13" ht="12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</row>
    <row r="121" spans="1:13" ht="12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</row>
    <row r="122" spans="1:13" ht="12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</row>
    <row r="123" spans="1:13" ht="12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</row>
    <row r="124" spans="1:13" ht="12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</row>
    <row r="125" spans="1:13" ht="12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</row>
    <row r="126" spans="1:13" ht="12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</row>
    <row r="127" spans="1:13" ht="12.7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</row>
    <row r="128" spans="1:13" ht="12.7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</row>
    <row r="129" spans="1:13" ht="12.7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</row>
    <row r="130" spans="1:13" ht="12.7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</row>
    <row r="131" spans="1:13" ht="12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1:13" ht="12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</row>
    <row r="133" spans="1:13" ht="12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</row>
    <row r="134" spans="1:13" ht="12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</row>
    <row r="135" spans="1:13" ht="12.7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</row>
    <row r="136" spans="1:13" ht="12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</row>
    <row r="137" spans="1:13" ht="12.7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</row>
    <row r="138" spans="1:13" ht="12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</row>
    <row r="139" spans="1:13" ht="12.7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</row>
    <row r="140" spans="1:13" ht="12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</row>
    <row r="141" spans="1:13" ht="12.7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</row>
    <row r="142" spans="1:13" ht="12.7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</row>
    <row r="143" spans="1:13" ht="12.7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</row>
    <row r="144" spans="1:13" ht="12.7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</row>
    <row r="145" spans="1:13" ht="12.7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</row>
    <row r="146" spans="1:13" ht="12.7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</row>
    <row r="147" spans="1:13" ht="12.7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</row>
    <row r="148" spans="1:13" ht="12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</row>
    <row r="149" spans="1:13" ht="12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</row>
    <row r="150" spans="1:13" ht="12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</row>
    <row r="151" spans="1:13" ht="12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</row>
    <row r="152" spans="1:13" ht="12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</row>
    <row r="153" spans="1:13" ht="12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</row>
    <row r="154" spans="1:13" ht="12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</row>
    <row r="155" spans="1:13" ht="12.7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</row>
    <row r="156" spans="1:13" ht="12.7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</row>
    <row r="157" spans="1:13" ht="12.7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</row>
    <row r="158" spans="1:13" ht="12.7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</row>
    <row r="159" spans="1:13" ht="12.7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</row>
    <row r="160" spans="1:13" ht="12.7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</row>
    <row r="161" spans="1:13" ht="12.7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</row>
    <row r="162" spans="1:13" ht="12.7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</row>
    <row r="163" spans="1:13" ht="12.7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</row>
    <row r="164" spans="1:13" ht="12.7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</row>
    <row r="165" spans="1:13" ht="12.7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</row>
    <row r="166" spans="1:13" ht="12.7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</row>
    <row r="167" spans="1:13" ht="12.7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</row>
    <row r="168" spans="1:13" ht="12.7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</row>
    <row r="169" spans="1:13" ht="12.7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</row>
    <row r="170" spans="1:13" ht="12.7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</row>
    <row r="171" spans="1:13" ht="12.7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</row>
    <row r="172" spans="1:13" ht="12.7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</row>
    <row r="173" spans="1:13" ht="12.7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</row>
    <row r="174" spans="1:13" ht="12.7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</row>
    <row r="175" spans="1:13" ht="12.7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</row>
    <row r="176" spans="1:13" ht="12.7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</row>
    <row r="177" spans="1:13" ht="12.75">
      <c r="A177" s="175" t="s">
        <v>419</v>
      </c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</row>
    <row r="178" spans="1:13" ht="12.75">
      <c r="A178" s="175" t="s">
        <v>420</v>
      </c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</row>
    <row r="179" spans="1:13" ht="12.75">
      <c r="A179" s="175" t="s">
        <v>421</v>
      </c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</row>
    <row r="180" spans="1:13" ht="12.75">
      <c r="A180" s="175" t="s">
        <v>422</v>
      </c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</row>
    <row r="181" spans="1:13" ht="12.75">
      <c r="A181" s="175" t="s">
        <v>423</v>
      </c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</row>
    <row r="182" spans="1:13" ht="12.75">
      <c r="A182" s="175" t="s">
        <v>424</v>
      </c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</row>
    <row r="183" spans="1:13" ht="12.75">
      <c r="A183" s="175" t="s">
        <v>425</v>
      </c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</row>
    <row r="184" spans="1:13" ht="12.75">
      <c r="A184" s="175" t="s">
        <v>426</v>
      </c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</row>
    <row r="185" spans="1:13" ht="12.75">
      <c r="A185" s="175" t="s">
        <v>427</v>
      </c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</row>
    <row r="186" spans="1:13" ht="12.75">
      <c r="A186" s="175" t="s">
        <v>431</v>
      </c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</row>
    <row r="187" spans="1:13" ht="12.75">
      <c r="A187" s="175" t="s">
        <v>423</v>
      </c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</row>
    <row r="188" spans="1:13" ht="12.75">
      <c r="A188" s="175" t="s">
        <v>432</v>
      </c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</row>
    <row r="189" spans="1:13" ht="12.75">
      <c r="A189" s="175" t="s">
        <v>433</v>
      </c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</row>
    <row r="190" spans="1:13" ht="12.75">
      <c r="A190" s="175" t="s">
        <v>437</v>
      </c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</row>
    <row r="191" spans="1:13" ht="12.75">
      <c r="A191" s="175" t="s">
        <v>438</v>
      </c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</row>
    <row r="192" spans="1:13" ht="12.75">
      <c r="A192" s="175" t="s">
        <v>439</v>
      </c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</row>
    <row r="193" spans="1:13" ht="12.75">
      <c r="A193" s="175" t="s">
        <v>428</v>
      </c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</row>
    <row r="194" spans="1:13" ht="12.75">
      <c r="A194" s="175" t="s">
        <v>429</v>
      </c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</row>
    <row r="195" spans="1:13" ht="12.75">
      <c r="A195" s="175" t="s">
        <v>430</v>
      </c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</row>
    <row r="196" spans="1:13" ht="12.75">
      <c r="A196" s="175" t="s">
        <v>440</v>
      </c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</row>
    <row r="197" spans="1:13" ht="12.75">
      <c r="A197" s="175" t="s">
        <v>441</v>
      </c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</row>
    <row r="198" spans="1:13" ht="12.75">
      <c r="A198" s="175" t="s">
        <v>442</v>
      </c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</row>
    <row r="199" spans="1:13" ht="12.75">
      <c r="A199" s="175" t="s">
        <v>443</v>
      </c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</row>
    <row r="200" spans="1:13" ht="12.75">
      <c r="A200" s="175" t="s">
        <v>444</v>
      </c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</row>
    <row r="201" spans="1:13" ht="12.75">
      <c r="A201" s="175" t="s">
        <v>445</v>
      </c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</row>
    <row r="202" spans="1:13" ht="12.75">
      <c r="A202" s="175" t="s">
        <v>446</v>
      </c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</row>
    <row r="203" spans="1:13" ht="12.75">
      <c r="A203" s="175" t="s">
        <v>447</v>
      </c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</row>
    <row r="204" spans="1:13" ht="12.75">
      <c r="A204" s="175" t="s">
        <v>448</v>
      </c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</row>
    <row r="205" spans="1:13" ht="12.75">
      <c r="A205" s="31" t="s">
        <v>486</v>
      </c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</row>
    <row r="206" spans="1:13" ht="12.75">
      <c r="A206" s="31" t="s">
        <v>487</v>
      </c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</row>
    <row r="207" spans="1:13" ht="12.75">
      <c r="A207" s="31" t="s">
        <v>76</v>
      </c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</row>
    <row r="208" spans="1:13" ht="12.75">
      <c r="A208" s="31" t="s">
        <v>77</v>
      </c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</row>
    <row r="209" spans="1:13" ht="12.75">
      <c r="A209" s="31" t="s">
        <v>394</v>
      </c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</row>
    <row r="210" spans="1:13" ht="12.75">
      <c r="A210" s="31" t="s">
        <v>395</v>
      </c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</row>
    <row r="211" spans="1:13" ht="12.75">
      <c r="A211" s="31" t="s">
        <v>396</v>
      </c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</row>
    <row r="212" spans="1:13" ht="12.75">
      <c r="A212" s="31" t="s">
        <v>397</v>
      </c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</row>
    <row r="213" spans="1:13" ht="12.7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</row>
    <row r="214" spans="1:13" ht="12.7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</row>
    <row r="215" spans="1:13" ht="12.7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</row>
    <row r="216" spans="1:13" ht="12.7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</row>
    <row r="217" spans="1:13" ht="12.7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</row>
    <row r="218" spans="1:13" ht="12.7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</row>
    <row r="219" spans="1:13" ht="12.7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</row>
    <row r="220" spans="1:13" ht="12.7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</row>
    <row r="221" spans="1:13" ht="12.7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</row>
    <row r="222" spans="1:13" ht="12.7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</row>
    <row r="223" spans="1:13" ht="12.7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</row>
    <row r="224" spans="1:13" ht="12.7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</row>
    <row r="225" spans="1:13" ht="12.7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</row>
    <row r="226" spans="1:13" ht="12.7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</row>
    <row r="227" spans="1:13" ht="12.7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</row>
    <row r="228" spans="1:13" ht="12.7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</row>
    <row r="229" spans="1:13" ht="12.75">
      <c r="A229" s="2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</row>
    <row r="230" spans="1:13" ht="12.75">
      <c r="A230" s="2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</row>
    <row r="231" spans="1:13" ht="12.75">
      <c r="A231" s="2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</row>
    <row r="232" spans="1:13" ht="12.75">
      <c r="A232" s="2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</row>
    <row r="233" spans="1:13" ht="12.75">
      <c r="A233" s="2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</row>
    <row r="234" spans="1:13" ht="12.75">
      <c r="A234" s="2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</row>
    <row r="235" spans="1:13" ht="12.75">
      <c r="A235" s="2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</row>
    <row r="236" spans="1:13" ht="12.75">
      <c r="A236" s="2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</row>
    <row r="237" spans="1:13" ht="12.75">
      <c r="A237" s="2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</row>
    <row r="238" spans="1:13" ht="12.75">
      <c r="A238" s="2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</row>
    <row r="239" spans="1:13" ht="12.75">
      <c r="A239" s="2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</row>
    <row r="240" spans="1:13" ht="12.75">
      <c r="A240" s="2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</row>
    <row r="241" spans="1:13" ht="12.75">
      <c r="A241" s="2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</row>
    <row r="242" spans="1:13" ht="12.75">
      <c r="A242" s="2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</row>
    <row r="243" spans="1:13" ht="12.75">
      <c r="A243" s="2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</row>
    <row r="244" spans="1:13" ht="12.75">
      <c r="A244" s="2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</row>
    <row r="245" spans="1:13" ht="12.75">
      <c r="A245" s="2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</row>
    <row r="246" spans="1:13" ht="12.75">
      <c r="A246" s="2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</row>
    <row r="247" spans="1:13" ht="12.75">
      <c r="A247" s="2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</row>
    <row r="248" spans="1:13" ht="12.75">
      <c r="A248" s="2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</row>
    <row r="249" spans="1:13" ht="12.75">
      <c r="A249" s="2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</row>
    <row r="250" spans="1:13" ht="12.75">
      <c r="A250" s="2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</row>
    <row r="251" spans="1:13" ht="12.75">
      <c r="A251" s="2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</row>
    <row r="252" spans="1:13" ht="12.75">
      <c r="A252" s="2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</row>
    <row r="253" spans="1:13" ht="12.75">
      <c r="A253" s="2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</row>
    <row r="254" spans="1:13" ht="12.75">
      <c r="A254" s="2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</row>
    <row r="255" spans="1:13" ht="12.75">
      <c r="A255" s="2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</row>
    <row r="256" spans="1:13" ht="12.75">
      <c r="A256" s="2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</row>
    <row r="257" spans="1:13" ht="12.75">
      <c r="A257" s="2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</row>
    <row r="258" spans="1:13" ht="12.75">
      <c r="A258" s="2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</row>
    <row r="259" spans="1:13" ht="12.75">
      <c r="A259" s="2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</row>
    <row r="260" spans="1:13" ht="12.75">
      <c r="A260" s="2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</row>
    <row r="261" spans="1:13" ht="12.75">
      <c r="A261" s="2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</row>
    <row r="262" spans="1:13" ht="12.75">
      <c r="A262" s="2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</row>
    <row r="263" spans="1:13" ht="12.75">
      <c r="A263" s="2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</row>
    <row r="264" spans="1:13" ht="12.75">
      <c r="A264" s="2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</row>
    <row r="265" spans="1:13" ht="12.75">
      <c r="A265" s="2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</row>
    <row r="266" spans="1:13" ht="12.75">
      <c r="A266" s="2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</row>
    <row r="267" spans="1:13" ht="12.75">
      <c r="A267" s="2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</row>
    <row r="268" spans="1:13" ht="12.75">
      <c r="A268" s="2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</row>
    <row r="269" spans="1:13" ht="12.75">
      <c r="A269" s="2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</row>
    <row r="270" spans="1:13" ht="12.75">
      <c r="A270" s="2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</row>
    <row r="271" spans="1:13" ht="12.75">
      <c r="A271" s="2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</row>
    <row r="272" spans="1:13" ht="12.75">
      <c r="A272" s="2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</row>
    <row r="273" spans="1:13" ht="12.75">
      <c r="A273" s="2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</row>
    <row r="274" spans="1:13" ht="12.75">
      <c r="A274" s="2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</row>
    <row r="275" spans="1:13" ht="12.75">
      <c r="A275" s="2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</row>
    <row r="276" spans="1:13" ht="12.75">
      <c r="A276" s="2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</row>
    <row r="277" spans="1:13" ht="12.75">
      <c r="A277" s="2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</row>
    <row r="278" spans="1:13" ht="12.75">
      <c r="A278" s="2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</row>
    <row r="279" spans="1:13" ht="12.75">
      <c r="A279" s="2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</row>
    <row r="280" spans="1:13" ht="12.75">
      <c r="A280" s="2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</row>
    <row r="281" spans="1:13" ht="12.75">
      <c r="A281" s="2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</row>
    <row r="282" spans="1:13" ht="12.75">
      <c r="A282" s="2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</row>
    <row r="283" spans="1:13" ht="12.75">
      <c r="A283" s="2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</row>
    <row r="284" spans="1:13" ht="12.75">
      <c r="A284" s="2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</row>
    <row r="285" spans="1:13" ht="12.75">
      <c r="A285" s="2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</row>
    <row r="286" spans="1:13" ht="12.75">
      <c r="A286" s="2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</row>
    <row r="287" spans="1:13" ht="12.75">
      <c r="A287" s="2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</row>
    <row r="288" spans="1:13" ht="12.75">
      <c r="A288" s="2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</row>
    <row r="289" spans="1:13" ht="12.75">
      <c r="A289" s="2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</row>
    <row r="290" spans="1:13" ht="12.75">
      <c r="A290" s="2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</row>
    <row r="291" spans="1:13" ht="12.75">
      <c r="A291" s="2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</row>
    <row r="292" spans="1:13" ht="12.75">
      <c r="A292" s="2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</row>
    <row r="293" spans="1:13" ht="12.75">
      <c r="A293" s="2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</row>
    <row r="294" spans="1:13" ht="12.75">
      <c r="A294" s="2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</row>
    <row r="295" spans="1:13" ht="12.75">
      <c r="A295" s="2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</row>
    <row r="296" spans="1:13" ht="12.75">
      <c r="A296" s="2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</row>
    <row r="297" spans="1:13" ht="12.75">
      <c r="A297" s="2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</row>
    <row r="298" spans="1:13" ht="12.75">
      <c r="A298" s="2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</row>
    <row r="299" spans="1:13" ht="12.75">
      <c r="A299" s="2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</row>
    <row r="300" spans="1:13" ht="12.75">
      <c r="A300" s="2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</row>
    <row r="301" spans="1:13" ht="12.75">
      <c r="A301" s="2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</row>
    <row r="302" spans="1:13" ht="12.75">
      <c r="A302" s="2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</row>
    <row r="303" spans="1:13" ht="12.75">
      <c r="A303" s="2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</row>
    <row r="304" spans="1:13" ht="12.75">
      <c r="A304" s="2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</row>
    <row r="305" spans="1:13" ht="12.75">
      <c r="A305" s="2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</row>
    <row r="306" spans="1:13" ht="12.75">
      <c r="A306" s="2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</row>
    <row r="307" spans="1:13" ht="12.75">
      <c r="A307" s="2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</row>
    <row r="308" spans="1:13" ht="12.75">
      <c r="A308" s="2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</row>
    <row r="309" spans="1:13" ht="12.75">
      <c r="A309" s="2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</row>
    <row r="310" spans="1:13" ht="12.75">
      <c r="A310" s="2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</row>
    <row r="311" spans="1:13" ht="12.75">
      <c r="A311" s="2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</row>
    <row r="312" spans="1:13" ht="12.75">
      <c r="A312" s="2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</row>
    <row r="313" spans="1:13" ht="12.75">
      <c r="A313" s="2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</row>
    <row r="314" spans="1:13" ht="12.75">
      <c r="A314" s="2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</row>
    <row r="315" spans="1:13" ht="12.75">
      <c r="A315" s="2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</row>
    <row r="316" spans="1:13" ht="12.75">
      <c r="A316" s="2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</row>
    <row r="317" spans="1:13" ht="12.75">
      <c r="A317" s="2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</row>
    <row r="318" spans="1:13" ht="12.75">
      <c r="A318" s="2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</row>
    <row r="319" spans="1:13" ht="12.75">
      <c r="A319" s="2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</row>
    <row r="320" spans="1:13" ht="12.75">
      <c r="A320" s="2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</row>
    <row r="321" spans="1:13" ht="12.75">
      <c r="A321" s="2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</row>
    <row r="322" spans="1:13" ht="12.75">
      <c r="A322" s="2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</row>
    <row r="323" spans="1:13" ht="12.75">
      <c r="A323" s="2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</row>
    <row r="324" spans="1:13" ht="12.75">
      <c r="A324" s="2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</row>
    <row r="325" spans="1:13" ht="12.75">
      <c r="A325" s="2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</row>
    <row r="326" spans="1:13" ht="12.75">
      <c r="A326" s="2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</row>
    <row r="327" spans="1:13" ht="12.75">
      <c r="A327" s="2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</row>
    <row r="328" spans="1:13" ht="12.75">
      <c r="A328" s="2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</row>
    <row r="329" spans="1:13" ht="12.75">
      <c r="A329" s="2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</row>
    <row r="330" spans="1:13" ht="12.75">
      <c r="A330" s="2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</row>
    <row r="331" spans="1:13" ht="12.75">
      <c r="A331" s="2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</row>
    <row r="332" spans="1:13" ht="12.75">
      <c r="A332" s="2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</row>
    <row r="333" spans="1:13" ht="12.75">
      <c r="A333" s="2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</row>
    <row r="334" spans="1:13" ht="12.75">
      <c r="A334" s="2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</row>
    <row r="335" spans="1:13" ht="12.75">
      <c r="A335" s="2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</row>
    <row r="336" spans="1:13" ht="12.75">
      <c r="A336" s="2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</row>
    <row r="337" spans="1:13" ht="12.75">
      <c r="A337" s="2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</row>
    <row r="338" spans="1:13" ht="12.75">
      <c r="A338" s="2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</row>
    <row r="339" spans="1:13" ht="12.75">
      <c r="A339" s="2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</row>
    <row r="340" spans="1:13" ht="12.75">
      <c r="A340" s="2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</row>
    <row r="341" spans="1:13" ht="12.75">
      <c r="A341" s="2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</row>
    <row r="342" spans="1:13" ht="12.75">
      <c r="A342" s="2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</row>
    <row r="343" spans="1:13" ht="12.75">
      <c r="A343" s="2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</row>
    <row r="344" spans="1:13" ht="12.75">
      <c r="A344" s="2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</row>
    <row r="345" spans="1:13" ht="12.75">
      <c r="A345" s="2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</row>
    <row r="346" spans="1:13" ht="12.75">
      <c r="A346" s="2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</row>
    <row r="347" spans="1:13" ht="12.75">
      <c r="A347" s="2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</row>
    <row r="348" spans="1:13" ht="12.75">
      <c r="A348" s="2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</row>
    <row r="349" spans="1:13" ht="12.75">
      <c r="A349" s="2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</row>
    <row r="350" spans="1:13" ht="12.75">
      <c r="A350" s="2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</row>
    <row r="351" spans="1:13" ht="12.75">
      <c r="A351" s="2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</row>
    <row r="352" spans="1:13" ht="12.75">
      <c r="A352" s="2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</row>
    <row r="353" spans="1:13" ht="12.75">
      <c r="A353" s="2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</row>
    <row r="354" spans="1:13" ht="12.75">
      <c r="A354" s="2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</row>
    <row r="355" spans="1:13" ht="12.75">
      <c r="A355" s="2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</row>
    <row r="356" spans="1:13" ht="12.75">
      <c r="A356" s="2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</row>
    <row r="357" spans="1:13" ht="12.75">
      <c r="A357" s="2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</row>
    <row r="358" spans="1:13" ht="12.75">
      <c r="A358" s="2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</row>
    <row r="359" spans="1:13" ht="12.75">
      <c r="A359" s="2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</row>
    <row r="360" spans="1:13" ht="12.75">
      <c r="A360" s="2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</row>
    <row r="361" spans="1:13" ht="12.75">
      <c r="A361" s="2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</row>
    <row r="362" spans="1:13" ht="12.75">
      <c r="A362" s="2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</row>
    <row r="363" spans="1:13" ht="12.75">
      <c r="A363" s="2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</row>
    <row r="364" spans="1:13" ht="12.75">
      <c r="A364" s="2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</row>
    <row r="365" spans="1:13" ht="12.75">
      <c r="A365" s="2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</row>
    <row r="366" spans="1:13" ht="12.75">
      <c r="A366" s="2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</row>
    <row r="367" spans="1:13" ht="12.75">
      <c r="A367" s="2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</row>
    <row r="368" spans="1:13" ht="12.75">
      <c r="A368" s="2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</row>
    <row r="369" spans="1:13" ht="12.75">
      <c r="A369" s="2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</row>
    <row r="370" spans="1:13" ht="12.75">
      <c r="A370" s="2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</row>
    <row r="371" spans="1:13" ht="12.75">
      <c r="A371" s="2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</row>
    <row r="372" spans="1:13" ht="12.75">
      <c r="A372" s="2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</row>
    <row r="373" spans="1:13" ht="12.75">
      <c r="A373" s="2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</row>
    <row r="374" spans="1:13" ht="12.75">
      <c r="A374" s="2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</row>
    <row r="375" spans="1:13" ht="12.75">
      <c r="A375" s="2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</row>
    <row r="376" spans="1:13" ht="12.75">
      <c r="A376" s="2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</row>
    <row r="377" spans="1:13" ht="12.75">
      <c r="A377" s="2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</row>
  </sheetData>
  <sheetProtection password="FA29" sheet="1" objects="1" scenarios="1" formatColumns="0" formatRows="0"/>
  <mergeCells count="58">
    <mergeCell ref="A28:A29"/>
    <mergeCell ref="B28:E29"/>
    <mergeCell ref="J28:M29"/>
    <mergeCell ref="F28:G29"/>
    <mergeCell ref="H28:I29"/>
    <mergeCell ref="A30:A31"/>
    <mergeCell ref="B30:E31"/>
    <mergeCell ref="J30:M31"/>
    <mergeCell ref="F30:G31"/>
    <mergeCell ref="H30:I31"/>
    <mergeCell ref="A24:A25"/>
    <mergeCell ref="B24:E25"/>
    <mergeCell ref="J24:M25"/>
    <mergeCell ref="F24:G25"/>
    <mergeCell ref="H24:I25"/>
    <mergeCell ref="A26:A27"/>
    <mergeCell ref="B26:E27"/>
    <mergeCell ref="J26:M27"/>
    <mergeCell ref="F26:G27"/>
    <mergeCell ref="H26:I27"/>
    <mergeCell ref="J20:M21"/>
    <mergeCell ref="A22:A23"/>
    <mergeCell ref="B22:E23"/>
    <mergeCell ref="J22:M23"/>
    <mergeCell ref="A20:A21"/>
    <mergeCell ref="B20:E21"/>
    <mergeCell ref="F20:G21"/>
    <mergeCell ref="H20:I21"/>
    <mergeCell ref="F22:G23"/>
    <mergeCell ref="H22:I23"/>
    <mergeCell ref="J16:M17"/>
    <mergeCell ref="A18:A19"/>
    <mergeCell ref="B18:E19"/>
    <mergeCell ref="J18:M19"/>
    <mergeCell ref="A16:A17"/>
    <mergeCell ref="B16:E17"/>
    <mergeCell ref="F18:G19"/>
    <mergeCell ref="H18:I19"/>
    <mergeCell ref="F16:G17"/>
    <mergeCell ref="H16:I17"/>
    <mergeCell ref="J12:M13"/>
    <mergeCell ref="A14:A15"/>
    <mergeCell ref="B14:E15"/>
    <mergeCell ref="J14:M15"/>
    <mergeCell ref="A12:A13"/>
    <mergeCell ref="B12:E13"/>
    <mergeCell ref="F12:G13"/>
    <mergeCell ref="H12:I13"/>
    <mergeCell ref="F14:G15"/>
    <mergeCell ref="H14:I15"/>
    <mergeCell ref="A2:M2"/>
    <mergeCell ref="A3:M7"/>
    <mergeCell ref="A8:A11"/>
    <mergeCell ref="B8:E11"/>
    <mergeCell ref="F8:I9"/>
    <mergeCell ref="F10:G11"/>
    <mergeCell ref="H10:I11"/>
    <mergeCell ref="J8:M11"/>
  </mergeCells>
  <dataValidations count="3">
    <dataValidation type="list" allowBlank="1" showInputMessage="1" showErrorMessage="1" sqref="B12:E31">
      <formula1>$A$86:$A$95</formula1>
    </dataValidation>
    <dataValidation type="list" allowBlank="1" showInputMessage="1" showErrorMessage="1" sqref="A12:A31">
      <formula1>$E$86:$E$95</formula1>
    </dataValidation>
    <dataValidation type="custom" allowBlank="1" showInputMessage="1" showErrorMessage="1" error="Przekroczono limit znaków w komórce lub w danej części wniosku!&#10;&#10;Aby wrócid do edycji komórki kliknij &quot;Ponów próbę&quot;.&#10;&#10;Aby wyjść bez zapisywania kliknij&quot;Anuluj&quot;." sqref="J12:M31">
      <formula1>AND(N13&lt;=1000,P$4&gt;0)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&amp;L&amp;T             &amp;D&amp;CStrona &amp;P z &amp;N&amp;R&amp;A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88"/>
  <sheetViews>
    <sheetView zoomScalePageLayoutView="0" workbookViewId="0" topLeftCell="A1">
      <selection activeCell="A4" sqref="A4:M5"/>
    </sheetView>
  </sheetViews>
  <sheetFormatPr defaultColWidth="9.140625" defaultRowHeight="12.75"/>
  <cols>
    <col min="8" max="8" width="7.57421875" style="0" customWidth="1"/>
    <col min="9" max="9" width="5.57421875" style="0" customWidth="1"/>
    <col min="10" max="10" width="2.140625" style="0" customWidth="1"/>
    <col min="11" max="11" width="2.28125" style="0" customWidth="1"/>
    <col min="12" max="12" width="2.57421875" style="0" customWidth="1"/>
    <col min="13" max="13" width="2.8515625" style="0" customWidth="1"/>
    <col min="14" max="14" width="16.421875" style="63" customWidth="1"/>
    <col min="15" max="15" width="16.8515625" style="18" customWidth="1"/>
    <col min="16" max="16" width="9.140625" style="19" customWidth="1"/>
    <col min="17" max="54" width="9.140625" style="18" customWidth="1"/>
  </cols>
  <sheetData>
    <row r="1" spans="1:15" s="20" customFormat="1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62"/>
      <c r="O1" s="33"/>
    </row>
    <row r="2" spans="1:15" ht="56.25">
      <c r="A2" s="779" t="s">
        <v>364</v>
      </c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1"/>
      <c r="N2" s="201" t="str">
        <f>Zadania!L5</f>
        <v>Projekt realizowany tylko przez Wnioskodawcę - Masz jeszcze do dyspozycji</v>
      </c>
      <c r="O2" s="202" t="str">
        <f>Zadania!M5</f>
        <v>Projekt realizowany w partnerstwie - Masz jeszcze do dyspozycji</v>
      </c>
    </row>
    <row r="3" spans="1:16" ht="55.5" customHeight="1">
      <c r="A3" s="782" t="s">
        <v>341</v>
      </c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4"/>
      <c r="N3" s="34" t="str">
        <f>Zadania!L6</f>
        <v>Nie dotyczy</v>
      </c>
      <c r="O3" s="34" t="str">
        <f>Zadania!M6</f>
        <v>Nie dotyczy</v>
      </c>
      <c r="P3" s="194">
        <f>Zadania!N6</f>
        <v>20000</v>
      </c>
    </row>
    <row r="4" spans="1:15" ht="39" customHeight="1">
      <c r="A4" s="786"/>
      <c r="B4" s="787"/>
      <c r="C4" s="787"/>
      <c r="D4" s="787"/>
      <c r="E4" s="787"/>
      <c r="F4" s="787"/>
      <c r="G4" s="787"/>
      <c r="H4" s="787"/>
      <c r="I4" s="787"/>
      <c r="J4" s="787"/>
      <c r="K4" s="787"/>
      <c r="L4" s="787"/>
      <c r="M4" s="788"/>
      <c r="N4" s="32">
        <f>LEN(A4)+LEN(A6)+LEN(A8)+LEN(A11)+LEN(A13)+LEN(A16)+LEN(A18)+LEN(A24)+LEN(A26)+LEN(A31)+LEN(A33)</f>
        <v>0</v>
      </c>
      <c r="O4" s="17"/>
    </row>
    <row r="5" spans="1:15" ht="67.5" customHeight="1">
      <c r="A5" s="789"/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790"/>
      <c r="N5" s="63">
        <f>LEN(A4)</f>
        <v>0</v>
      </c>
      <c r="O5" s="17"/>
    </row>
    <row r="6" spans="1:15" ht="85.5" customHeight="1">
      <c r="A6" s="786"/>
      <c r="B6" s="787"/>
      <c r="C6" s="787"/>
      <c r="D6" s="787"/>
      <c r="E6" s="787"/>
      <c r="F6" s="787"/>
      <c r="G6" s="787"/>
      <c r="H6" s="787"/>
      <c r="I6" s="787"/>
      <c r="J6" s="787"/>
      <c r="K6" s="787"/>
      <c r="L6" s="787"/>
      <c r="M6" s="788"/>
      <c r="O6" s="17"/>
    </row>
    <row r="7" spans="1:15" ht="57" customHeight="1">
      <c r="A7" s="789"/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790"/>
      <c r="N7" s="63">
        <f>LEN(A6)</f>
        <v>0</v>
      </c>
      <c r="O7" s="17"/>
    </row>
    <row r="8" spans="1:15" ht="53.25" customHeight="1">
      <c r="A8" s="786"/>
      <c r="B8" s="787"/>
      <c r="C8" s="787"/>
      <c r="D8" s="787"/>
      <c r="E8" s="787"/>
      <c r="F8" s="787"/>
      <c r="G8" s="787"/>
      <c r="H8" s="787"/>
      <c r="I8" s="787"/>
      <c r="J8" s="787"/>
      <c r="K8" s="787"/>
      <c r="L8" s="787"/>
      <c r="M8" s="788"/>
      <c r="O8" s="17"/>
    </row>
    <row r="9" spans="1:15" ht="43.5" customHeight="1">
      <c r="A9" s="789"/>
      <c r="B9" s="596"/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790"/>
      <c r="N9" s="63">
        <f>LEN(A8)</f>
        <v>0</v>
      </c>
      <c r="O9" s="17"/>
    </row>
    <row r="10" spans="1:15" ht="75" customHeight="1">
      <c r="A10" s="785" t="s">
        <v>404</v>
      </c>
      <c r="B10" s="785"/>
      <c r="C10" s="785"/>
      <c r="D10" s="785"/>
      <c r="E10" s="785"/>
      <c r="F10" s="785"/>
      <c r="G10" s="785"/>
      <c r="H10" s="785"/>
      <c r="I10" s="785"/>
      <c r="J10" s="785"/>
      <c r="K10" s="785"/>
      <c r="L10" s="785"/>
      <c r="M10" s="785"/>
      <c r="O10" s="17"/>
    </row>
    <row r="11" spans="1:15" ht="67.5" customHeight="1">
      <c r="A11" s="786"/>
      <c r="B11" s="787"/>
      <c r="C11" s="787"/>
      <c r="D11" s="787"/>
      <c r="E11" s="787"/>
      <c r="F11" s="787"/>
      <c r="G11" s="787"/>
      <c r="H11" s="787"/>
      <c r="I11" s="787"/>
      <c r="J11" s="787"/>
      <c r="K11" s="787"/>
      <c r="L11" s="787"/>
      <c r="M11" s="788"/>
      <c r="O11" s="17"/>
    </row>
    <row r="12" spans="1:15" ht="73.5" customHeight="1">
      <c r="A12" s="789"/>
      <c r="B12" s="596"/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790"/>
      <c r="N12" s="63">
        <f>LEN(A11)</f>
        <v>0</v>
      </c>
      <c r="O12" s="17"/>
    </row>
    <row r="13" spans="1:15" ht="41.25" customHeight="1">
      <c r="A13" s="786"/>
      <c r="B13" s="787"/>
      <c r="C13" s="787"/>
      <c r="D13" s="787"/>
      <c r="E13" s="787"/>
      <c r="F13" s="787"/>
      <c r="G13" s="787"/>
      <c r="H13" s="787"/>
      <c r="I13" s="787"/>
      <c r="J13" s="787"/>
      <c r="K13" s="787"/>
      <c r="L13" s="787"/>
      <c r="M13" s="788"/>
      <c r="O13" s="17"/>
    </row>
    <row r="14" spans="1:15" ht="94.5" customHeight="1">
      <c r="A14" s="789"/>
      <c r="B14" s="596"/>
      <c r="C14" s="596"/>
      <c r="D14" s="596"/>
      <c r="E14" s="596"/>
      <c r="F14" s="596"/>
      <c r="G14" s="596"/>
      <c r="H14" s="596"/>
      <c r="I14" s="596"/>
      <c r="J14" s="596"/>
      <c r="K14" s="596"/>
      <c r="L14" s="596"/>
      <c r="M14" s="790"/>
      <c r="N14" s="63">
        <f>LEN(A13)</f>
        <v>0</v>
      </c>
      <c r="O14" s="17"/>
    </row>
    <row r="15" spans="1:15" ht="44.25" customHeight="1">
      <c r="A15" s="798" t="s">
        <v>405</v>
      </c>
      <c r="B15" s="798"/>
      <c r="C15" s="798"/>
      <c r="D15" s="798"/>
      <c r="E15" s="798"/>
      <c r="F15" s="798"/>
      <c r="G15" s="798"/>
      <c r="H15" s="798"/>
      <c r="I15" s="798"/>
      <c r="J15" s="798"/>
      <c r="K15" s="798"/>
      <c r="L15" s="798"/>
      <c r="M15" s="798"/>
      <c r="O15" s="17"/>
    </row>
    <row r="16" spans="1:15" ht="67.5" customHeight="1">
      <c r="A16" s="786"/>
      <c r="B16" s="787"/>
      <c r="C16" s="787"/>
      <c r="D16" s="787"/>
      <c r="E16" s="787"/>
      <c r="F16" s="787"/>
      <c r="G16" s="787"/>
      <c r="H16" s="787"/>
      <c r="I16" s="787"/>
      <c r="J16" s="787"/>
      <c r="K16" s="787"/>
      <c r="L16" s="787"/>
      <c r="M16" s="788"/>
      <c r="O16" s="17"/>
    </row>
    <row r="17" spans="1:15" ht="75" customHeight="1">
      <c r="A17" s="789"/>
      <c r="B17" s="596"/>
      <c r="C17" s="596"/>
      <c r="D17" s="596"/>
      <c r="E17" s="596"/>
      <c r="F17" s="596"/>
      <c r="G17" s="596"/>
      <c r="H17" s="596"/>
      <c r="I17" s="596"/>
      <c r="J17" s="596"/>
      <c r="K17" s="596"/>
      <c r="L17" s="596"/>
      <c r="M17" s="790"/>
      <c r="N17" s="63">
        <f>LEN(A16)</f>
        <v>0</v>
      </c>
      <c r="O17" s="17"/>
    </row>
    <row r="18" spans="1:15" ht="73.5" customHeight="1">
      <c r="A18" s="786"/>
      <c r="B18" s="787"/>
      <c r="C18" s="787"/>
      <c r="D18" s="787"/>
      <c r="E18" s="787"/>
      <c r="F18" s="787"/>
      <c r="G18" s="787"/>
      <c r="H18" s="787"/>
      <c r="I18" s="787"/>
      <c r="J18" s="787"/>
      <c r="K18" s="787"/>
      <c r="L18" s="787"/>
      <c r="M18" s="788"/>
      <c r="O18" s="17"/>
    </row>
    <row r="19" spans="1:15" ht="62.25" customHeight="1">
      <c r="A19" s="789"/>
      <c r="B19" s="596"/>
      <c r="C19" s="596"/>
      <c r="D19" s="596"/>
      <c r="E19" s="596"/>
      <c r="F19" s="596"/>
      <c r="G19" s="596"/>
      <c r="H19" s="596"/>
      <c r="I19" s="596"/>
      <c r="J19" s="596"/>
      <c r="K19" s="596"/>
      <c r="L19" s="596"/>
      <c r="M19" s="790"/>
      <c r="N19" s="63">
        <f>LEN(A18)</f>
        <v>0</v>
      </c>
      <c r="O19" s="17"/>
    </row>
    <row r="20" spans="1:15" s="20" customFormat="1" ht="44.25" customHeight="1" thickBot="1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63"/>
      <c r="O20" s="33"/>
    </row>
    <row r="21" spans="1:15" ht="45" customHeight="1" thickBot="1">
      <c r="A21" s="527" t="s">
        <v>365</v>
      </c>
      <c r="B21" s="796"/>
      <c r="C21" s="796"/>
      <c r="D21" s="796"/>
      <c r="E21" s="796"/>
      <c r="F21" s="796"/>
      <c r="G21" s="796"/>
      <c r="H21" s="796"/>
      <c r="I21" s="796"/>
      <c r="J21" s="796"/>
      <c r="K21" s="796"/>
      <c r="L21" s="796"/>
      <c r="M21" s="797"/>
      <c r="O21" s="17"/>
    </row>
    <row r="22" spans="1:15" ht="88.5" customHeight="1" thickBot="1">
      <c r="A22" s="794" t="s">
        <v>274</v>
      </c>
      <c r="B22" s="577"/>
      <c r="C22" s="577"/>
      <c r="D22" s="577"/>
      <c r="E22" s="577"/>
      <c r="F22" s="577"/>
      <c r="G22" s="577"/>
      <c r="H22" s="577"/>
      <c r="I22" s="577"/>
      <c r="J22" s="577"/>
      <c r="K22" s="577"/>
      <c r="L22" s="577"/>
      <c r="M22" s="795"/>
      <c r="O22" s="17"/>
    </row>
    <row r="23" spans="1:15" ht="32.25" customHeight="1">
      <c r="A23" s="791" t="s">
        <v>275</v>
      </c>
      <c r="B23" s="792"/>
      <c r="C23" s="792"/>
      <c r="D23" s="792"/>
      <c r="E23" s="792"/>
      <c r="F23" s="792"/>
      <c r="G23" s="792"/>
      <c r="H23" s="792"/>
      <c r="I23" s="792"/>
      <c r="J23" s="792"/>
      <c r="K23" s="792"/>
      <c r="L23" s="792"/>
      <c r="M23" s="793"/>
      <c r="O23" s="17"/>
    </row>
    <row r="24" spans="1:15" ht="66.75" customHeight="1">
      <c r="A24" s="786"/>
      <c r="B24" s="787"/>
      <c r="C24" s="787"/>
      <c r="D24" s="787"/>
      <c r="E24" s="787"/>
      <c r="F24" s="787"/>
      <c r="G24" s="787"/>
      <c r="H24" s="787"/>
      <c r="I24" s="787"/>
      <c r="J24" s="787"/>
      <c r="K24" s="787"/>
      <c r="L24" s="787"/>
      <c r="M24" s="788"/>
      <c r="O24" s="17"/>
    </row>
    <row r="25" spans="1:15" ht="80.25" customHeight="1">
      <c r="A25" s="789"/>
      <c r="B25" s="596"/>
      <c r="C25" s="596"/>
      <c r="D25" s="596"/>
      <c r="E25" s="596"/>
      <c r="F25" s="596"/>
      <c r="G25" s="596"/>
      <c r="H25" s="596"/>
      <c r="I25" s="596"/>
      <c r="J25" s="596"/>
      <c r="K25" s="596"/>
      <c r="L25" s="596"/>
      <c r="M25" s="790"/>
      <c r="N25" s="63">
        <f>LEN(A24)</f>
        <v>0</v>
      </c>
      <c r="O25" s="17"/>
    </row>
    <row r="26" spans="1:15" ht="75.75" customHeight="1">
      <c r="A26" s="786"/>
      <c r="B26" s="787"/>
      <c r="C26" s="787"/>
      <c r="D26" s="787"/>
      <c r="E26" s="787"/>
      <c r="F26" s="787"/>
      <c r="G26" s="787"/>
      <c r="H26" s="787"/>
      <c r="I26" s="787"/>
      <c r="J26" s="787"/>
      <c r="K26" s="787"/>
      <c r="L26" s="787"/>
      <c r="M26" s="788"/>
      <c r="O26" s="17"/>
    </row>
    <row r="27" spans="1:15" ht="78.75" customHeight="1">
      <c r="A27" s="789"/>
      <c r="B27" s="596"/>
      <c r="C27" s="596"/>
      <c r="D27" s="596"/>
      <c r="E27" s="596"/>
      <c r="F27" s="596"/>
      <c r="G27" s="596"/>
      <c r="H27" s="596"/>
      <c r="I27" s="596"/>
      <c r="J27" s="596"/>
      <c r="K27" s="596"/>
      <c r="L27" s="596"/>
      <c r="M27" s="790"/>
      <c r="N27" s="63">
        <f>LEN(A26)</f>
        <v>0</v>
      </c>
      <c r="O27" s="17"/>
    </row>
    <row r="28" spans="1:15" s="20" customFormat="1" ht="27" customHeight="1" thickBot="1">
      <c r="A28" s="212"/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63"/>
      <c r="O28" s="33"/>
    </row>
    <row r="29" spans="1:15" ht="22.5" customHeight="1" thickBot="1">
      <c r="A29" s="527" t="s">
        <v>276</v>
      </c>
      <c r="B29" s="796"/>
      <c r="C29" s="796"/>
      <c r="D29" s="796"/>
      <c r="E29" s="796"/>
      <c r="F29" s="796"/>
      <c r="G29" s="796"/>
      <c r="H29" s="796"/>
      <c r="I29" s="796"/>
      <c r="J29" s="796"/>
      <c r="K29" s="796"/>
      <c r="L29" s="796"/>
      <c r="M29" s="797"/>
      <c r="O29" s="17"/>
    </row>
    <row r="30" spans="1:15" ht="65.25" customHeight="1">
      <c r="A30" s="791" t="s">
        <v>342</v>
      </c>
      <c r="B30" s="792"/>
      <c r="C30" s="792"/>
      <c r="D30" s="792"/>
      <c r="E30" s="792"/>
      <c r="F30" s="792"/>
      <c r="G30" s="792"/>
      <c r="H30" s="792"/>
      <c r="I30" s="792"/>
      <c r="J30" s="792"/>
      <c r="K30" s="792"/>
      <c r="L30" s="792"/>
      <c r="M30" s="793"/>
      <c r="O30" s="17"/>
    </row>
    <row r="31" spans="1:15" ht="72" customHeight="1">
      <c r="A31" s="786"/>
      <c r="B31" s="787"/>
      <c r="C31" s="787"/>
      <c r="D31" s="787"/>
      <c r="E31" s="787"/>
      <c r="F31" s="787"/>
      <c r="G31" s="787"/>
      <c r="H31" s="787"/>
      <c r="I31" s="787"/>
      <c r="J31" s="787"/>
      <c r="K31" s="787"/>
      <c r="L31" s="787"/>
      <c r="M31" s="788"/>
      <c r="O31" s="17"/>
    </row>
    <row r="32" spans="1:15" ht="108" customHeight="1">
      <c r="A32" s="789"/>
      <c r="B32" s="596"/>
      <c r="C32" s="596"/>
      <c r="D32" s="596"/>
      <c r="E32" s="596"/>
      <c r="F32" s="596"/>
      <c r="G32" s="596"/>
      <c r="H32" s="596"/>
      <c r="I32" s="596"/>
      <c r="J32" s="596"/>
      <c r="K32" s="596"/>
      <c r="L32" s="596"/>
      <c r="M32" s="790"/>
      <c r="N32" s="63">
        <f>LEN(A31)</f>
        <v>0</v>
      </c>
      <c r="O32" s="17"/>
    </row>
    <row r="33" spans="1:15" ht="77.25" customHeight="1">
      <c r="A33" s="786"/>
      <c r="B33" s="787"/>
      <c r="C33" s="787"/>
      <c r="D33" s="787"/>
      <c r="E33" s="787"/>
      <c r="F33" s="787"/>
      <c r="G33" s="787"/>
      <c r="H33" s="787"/>
      <c r="I33" s="787"/>
      <c r="J33" s="787"/>
      <c r="K33" s="787"/>
      <c r="L33" s="787"/>
      <c r="M33" s="788"/>
      <c r="O33" s="17"/>
    </row>
    <row r="34" spans="1:15" ht="93" customHeight="1">
      <c r="A34" s="789"/>
      <c r="B34" s="596"/>
      <c r="C34" s="596"/>
      <c r="D34" s="596"/>
      <c r="E34" s="596"/>
      <c r="F34" s="596"/>
      <c r="G34" s="596"/>
      <c r="H34" s="596"/>
      <c r="I34" s="596"/>
      <c r="J34" s="596"/>
      <c r="K34" s="596"/>
      <c r="L34" s="596"/>
      <c r="M34" s="790"/>
      <c r="N34" s="63">
        <f>LEN(A33)</f>
        <v>0</v>
      </c>
      <c r="O34" s="17"/>
    </row>
    <row r="35" spans="1:15" ht="12.7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O35" s="17"/>
    </row>
    <row r="36" spans="1:15" ht="12.7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O36" s="17"/>
    </row>
    <row r="37" spans="1:15" ht="12.7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O37" s="17"/>
    </row>
    <row r="38" spans="1:15" ht="12.7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O38" s="17"/>
    </row>
    <row r="39" spans="1:15" ht="12.7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O39" s="17"/>
    </row>
    <row r="40" spans="1:15" ht="77.2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O40" s="17"/>
    </row>
    <row r="41" spans="1:15" ht="12.7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O41" s="17"/>
    </row>
    <row r="42" spans="1:15" ht="12.7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O42" s="17"/>
    </row>
    <row r="43" spans="1:15" ht="12.7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O43" s="17"/>
    </row>
    <row r="44" spans="1:15" ht="12.7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O44" s="17"/>
    </row>
    <row r="45" spans="1:15" ht="12.7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O45" s="17"/>
    </row>
    <row r="46" spans="1:15" ht="13.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O46" s="17"/>
    </row>
    <row r="47" spans="1:15" ht="12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O47" s="17"/>
    </row>
    <row r="48" spans="1:15" ht="12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O48" s="17"/>
    </row>
    <row r="49" spans="1:15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O49" s="17"/>
    </row>
    <row r="50" spans="1:15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O50" s="17"/>
    </row>
    <row r="51" spans="1:15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O51" s="17"/>
    </row>
    <row r="52" spans="1:15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O52" s="17"/>
    </row>
    <row r="53" spans="1:15" ht="13.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O53" s="17"/>
    </row>
    <row r="54" spans="1:15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O54" s="17"/>
    </row>
    <row r="55" spans="1:15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O55" s="17"/>
    </row>
    <row r="56" spans="1:15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O56" s="17"/>
    </row>
    <row r="57" spans="1:15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O57" s="17"/>
    </row>
    <row r="58" spans="1:15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O58" s="17"/>
    </row>
    <row r="59" spans="1:15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O59" s="17"/>
    </row>
    <row r="60" spans="1:15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O60" s="17"/>
    </row>
    <row r="61" spans="1:15" ht="12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O61" s="17"/>
    </row>
    <row r="62" spans="1:15" ht="12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O62" s="17"/>
    </row>
    <row r="63" spans="1:15" ht="12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O63" s="17"/>
    </row>
    <row r="64" spans="1:15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O64" s="17"/>
    </row>
    <row r="65" spans="1:15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O65" s="17"/>
    </row>
    <row r="66" spans="1:15" ht="12.7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O66" s="17"/>
    </row>
    <row r="67" spans="1:15" ht="12.7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O67" s="17"/>
    </row>
    <row r="68" spans="1:15" ht="12.7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O68" s="17"/>
    </row>
    <row r="69" spans="1:15" ht="12.7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O69" s="17"/>
    </row>
    <row r="70" spans="1:15" ht="12.7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O70" s="17"/>
    </row>
    <row r="71" spans="1:15" ht="57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O71" s="17"/>
    </row>
    <row r="72" spans="1:15" ht="12.7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O72" s="17"/>
    </row>
    <row r="73" spans="1:15" ht="12.7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O73" s="17"/>
    </row>
    <row r="74" spans="1:15" ht="12.7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O74" s="17"/>
    </row>
    <row r="75" spans="1:15" ht="12.7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O75" s="17"/>
    </row>
    <row r="76" spans="1:15" ht="12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O76" s="17"/>
    </row>
    <row r="77" spans="1:15" ht="12.7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O77" s="17"/>
    </row>
    <row r="78" spans="1:15" ht="12.7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O78" s="17"/>
    </row>
    <row r="79" spans="1:15" ht="12.7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O79" s="17"/>
    </row>
    <row r="80" spans="1:15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O80" s="17"/>
    </row>
    <row r="81" spans="1:15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O81" s="17"/>
    </row>
    <row r="82" spans="1:15" ht="12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O82" s="17"/>
    </row>
    <row r="83" spans="1:15" ht="12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O83" s="17"/>
    </row>
    <row r="84" spans="1:15" ht="12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O84" s="17"/>
    </row>
    <row r="85" spans="1:15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O85" s="17"/>
    </row>
    <row r="86" spans="1:15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O86" s="17"/>
    </row>
    <row r="87" spans="1:15" ht="12.7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O87" s="17"/>
    </row>
    <row r="88" spans="1:15" ht="12.7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O88" s="17"/>
    </row>
    <row r="89" spans="1:15" ht="12.7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O89" s="17"/>
    </row>
    <row r="90" spans="1:15" ht="12.7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O90" s="17"/>
    </row>
    <row r="91" spans="1:15" ht="12.7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O91" s="17"/>
    </row>
    <row r="92" spans="1:15" ht="12.7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O92" s="17"/>
    </row>
    <row r="93" spans="1:15" ht="12.7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O93" s="17"/>
    </row>
    <row r="94" spans="1:15" ht="12.7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O94" s="17"/>
    </row>
    <row r="95" spans="1:15" ht="12.7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O95" s="17"/>
    </row>
    <row r="96" spans="1:15" ht="12.7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O96" s="17"/>
    </row>
    <row r="97" spans="1:15" ht="12.7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O97" s="17"/>
    </row>
    <row r="98" spans="1:15" ht="12.7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O98" s="17"/>
    </row>
    <row r="99" spans="1:15" ht="12.7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O99" s="17"/>
    </row>
    <row r="100" spans="1:15" ht="12.7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O100" s="17"/>
    </row>
    <row r="101" spans="1:15" ht="12.7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O101" s="17"/>
    </row>
    <row r="102" spans="1:15" ht="12.7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O102" s="17"/>
    </row>
    <row r="103" spans="1:15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O103" s="17"/>
    </row>
    <row r="104" spans="1:15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O104" s="17"/>
    </row>
    <row r="105" spans="1:15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O105" s="17"/>
    </row>
    <row r="106" spans="1:15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O106" s="17"/>
    </row>
    <row r="107" spans="1:15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O107" s="17"/>
    </row>
    <row r="108" spans="1:15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O108" s="17"/>
    </row>
    <row r="109" spans="1:15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O109" s="17"/>
    </row>
    <row r="110" spans="1:13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</row>
    <row r="111" spans="1:13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1:13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spans="14:16" s="18" customFormat="1" ht="12.75">
      <c r="N113" s="63"/>
      <c r="P113" s="19"/>
    </row>
    <row r="114" spans="14:16" s="18" customFormat="1" ht="12.75">
      <c r="N114" s="63"/>
      <c r="P114" s="19"/>
    </row>
    <row r="115" spans="14:16" s="18" customFormat="1" ht="12.75">
      <c r="N115" s="63"/>
      <c r="P115" s="19"/>
    </row>
    <row r="116" spans="14:16" s="18" customFormat="1" ht="12.75">
      <c r="N116" s="63"/>
      <c r="P116" s="19"/>
    </row>
    <row r="117" spans="14:16" s="18" customFormat="1" ht="12.75">
      <c r="N117" s="63"/>
      <c r="P117" s="19"/>
    </row>
    <row r="118" spans="14:16" s="18" customFormat="1" ht="12.75">
      <c r="N118" s="63"/>
      <c r="P118" s="19"/>
    </row>
    <row r="119" spans="14:16" s="18" customFormat="1" ht="12.75">
      <c r="N119" s="63"/>
      <c r="P119" s="19"/>
    </row>
    <row r="120" spans="14:16" s="18" customFormat="1" ht="12.75">
      <c r="N120" s="63"/>
      <c r="P120" s="19"/>
    </row>
    <row r="121" spans="14:16" s="18" customFormat="1" ht="12.75">
      <c r="N121" s="63"/>
      <c r="P121" s="19"/>
    </row>
    <row r="122" spans="14:16" s="18" customFormat="1" ht="12.75">
      <c r="N122" s="63"/>
      <c r="P122" s="19"/>
    </row>
    <row r="123" spans="14:16" s="18" customFormat="1" ht="12.75">
      <c r="N123" s="63"/>
      <c r="P123" s="19"/>
    </row>
    <row r="124" spans="14:16" s="18" customFormat="1" ht="12.75">
      <c r="N124" s="63"/>
      <c r="P124" s="19"/>
    </row>
    <row r="125" spans="14:16" s="18" customFormat="1" ht="12.75">
      <c r="N125" s="63"/>
      <c r="P125" s="19"/>
    </row>
    <row r="126" spans="14:16" s="18" customFormat="1" ht="12.75">
      <c r="N126" s="63"/>
      <c r="P126" s="19"/>
    </row>
    <row r="127" spans="14:16" s="18" customFormat="1" ht="12.75">
      <c r="N127" s="63"/>
      <c r="P127" s="19"/>
    </row>
    <row r="128" spans="14:16" s="18" customFormat="1" ht="12.75">
      <c r="N128" s="63"/>
      <c r="P128" s="19"/>
    </row>
    <row r="129" spans="14:16" s="18" customFormat="1" ht="12.75">
      <c r="N129" s="63"/>
      <c r="P129" s="19"/>
    </row>
    <row r="130" spans="14:16" s="18" customFormat="1" ht="12.75">
      <c r="N130" s="63"/>
      <c r="P130" s="19"/>
    </row>
    <row r="131" spans="14:16" s="18" customFormat="1" ht="12.75">
      <c r="N131" s="63"/>
      <c r="P131" s="19"/>
    </row>
    <row r="132" spans="14:16" s="18" customFormat="1" ht="12.75">
      <c r="N132" s="63"/>
      <c r="P132" s="19"/>
    </row>
    <row r="133" spans="14:16" s="18" customFormat="1" ht="12.75">
      <c r="N133" s="63"/>
      <c r="P133" s="19"/>
    </row>
    <row r="134" spans="14:16" s="18" customFormat="1" ht="12.75">
      <c r="N134" s="63"/>
      <c r="P134" s="19"/>
    </row>
    <row r="135" spans="14:16" s="18" customFormat="1" ht="12.75">
      <c r="N135" s="63"/>
      <c r="P135" s="19"/>
    </row>
    <row r="136" spans="14:16" s="18" customFormat="1" ht="12.75">
      <c r="N136" s="63"/>
      <c r="P136" s="19"/>
    </row>
    <row r="137" spans="14:16" s="18" customFormat="1" ht="12.75">
      <c r="N137" s="63"/>
      <c r="P137" s="19"/>
    </row>
    <row r="138" spans="14:16" s="18" customFormat="1" ht="12.75">
      <c r="N138" s="63"/>
      <c r="P138" s="19"/>
    </row>
    <row r="139" spans="14:16" s="18" customFormat="1" ht="12.75">
      <c r="N139" s="63"/>
      <c r="P139" s="19"/>
    </row>
    <row r="140" spans="14:16" s="18" customFormat="1" ht="12.75">
      <c r="N140" s="63"/>
      <c r="P140" s="19"/>
    </row>
    <row r="141" spans="14:16" s="18" customFormat="1" ht="12.75">
      <c r="N141" s="63"/>
      <c r="P141" s="19"/>
    </row>
    <row r="142" spans="14:16" s="18" customFormat="1" ht="12.75">
      <c r="N142" s="63"/>
      <c r="P142" s="19"/>
    </row>
    <row r="143" spans="14:16" s="18" customFormat="1" ht="12.75">
      <c r="N143" s="63"/>
      <c r="P143" s="19"/>
    </row>
    <row r="144" spans="14:16" s="18" customFormat="1" ht="12.75">
      <c r="N144" s="63"/>
      <c r="P144" s="19"/>
    </row>
    <row r="145" spans="14:16" s="18" customFormat="1" ht="12.75">
      <c r="N145" s="63"/>
      <c r="P145" s="19"/>
    </row>
    <row r="146" spans="14:16" s="18" customFormat="1" ht="12.75">
      <c r="N146" s="63"/>
      <c r="P146" s="19"/>
    </row>
    <row r="147" spans="14:16" s="18" customFormat="1" ht="12.75">
      <c r="N147" s="63"/>
      <c r="P147" s="19"/>
    </row>
    <row r="148" spans="14:16" s="18" customFormat="1" ht="12.75">
      <c r="N148" s="63"/>
      <c r="P148" s="19"/>
    </row>
    <row r="149" spans="14:16" s="18" customFormat="1" ht="12.75">
      <c r="N149" s="63"/>
      <c r="P149" s="19"/>
    </row>
    <row r="150" spans="14:16" s="18" customFormat="1" ht="12.75">
      <c r="N150" s="63"/>
      <c r="P150" s="19"/>
    </row>
    <row r="151" spans="14:16" s="18" customFormat="1" ht="12.75">
      <c r="N151" s="63"/>
      <c r="P151" s="19"/>
    </row>
    <row r="152" spans="14:16" s="18" customFormat="1" ht="12.75">
      <c r="N152" s="63"/>
      <c r="P152" s="19"/>
    </row>
    <row r="153" spans="14:16" s="18" customFormat="1" ht="12.75">
      <c r="N153" s="63"/>
      <c r="P153" s="19"/>
    </row>
    <row r="154" spans="14:16" s="18" customFormat="1" ht="12.75">
      <c r="N154" s="63"/>
      <c r="P154" s="19"/>
    </row>
    <row r="155" spans="14:16" s="18" customFormat="1" ht="12.75">
      <c r="N155" s="63"/>
      <c r="P155" s="19"/>
    </row>
    <row r="156" spans="14:16" s="18" customFormat="1" ht="12.75">
      <c r="N156" s="63"/>
      <c r="P156" s="19"/>
    </row>
    <row r="157" spans="14:16" s="18" customFormat="1" ht="12.75">
      <c r="N157" s="63"/>
      <c r="P157" s="19"/>
    </row>
    <row r="158" spans="14:16" s="18" customFormat="1" ht="12.75">
      <c r="N158" s="63"/>
      <c r="P158" s="19"/>
    </row>
    <row r="159" spans="14:16" s="18" customFormat="1" ht="12.75">
      <c r="N159" s="63"/>
      <c r="P159" s="19"/>
    </row>
    <row r="160" spans="14:16" s="18" customFormat="1" ht="12.75">
      <c r="N160" s="63"/>
      <c r="P160" s="19"/>
    </row>
    <row r="161" spans="14:16" s="18" customFormat="1" ht="12.75">
      <c r="N161" s="63"/>
      <c r="P161" s="19"/>
    </row>
    <row r="162" spans="14:16" s="18" customFormat="1" ht="12.75">
      <c r="N162" s="63"/>
      <c r="P162" s="19"/>
    </row>
    <row r="163" spans="14:16" s="18" customFormat="1" ht="12.75">
      <c r="N163" s="63"/>
      <c r="P163" s="19"/>
    </row>
    <row r="164" spans="14:16" s="18" customFormat="1" ht="12.75">
      <c r="N164" s="63"/>
      <c r="P164" s="19"/>
    </row>
    <row r="165" spans="14:16" s="18" customFormat="1" ht="12.75">
      <c r="N165" s="63"/>
      <c r="P165" s="19"/>
    </row>
    <row r="166" spans="14:16" s="18" customFormat="1" ht="12.75">
      <c r="N166" s="63"/>
      <c r="P166" s="19"/>
    </row>
    <row r="167" spans="14:16" s="18" customFormat="1" ht="12.75">
      <c r="N167" s="63"/>
      <c r="P167" s="19"/>
    </row>
    <row r="168" spans="14:16" s="18" customFormat="1" ht="12.75">
      <c r="N168" s="63"/>
      <c r="P168" s="19"/>
    </row>
    <row r="169" spans="14:16" s="18" customFormat="1" ht="12.75">
      <c r="N169" s="63"/>
      <c r="P169" s="19"/>
    </row>
    <row r="170" spans="14:16" s="18" customFormat="1" ht="12.75">
      <c r="N170" s="63"/>
      <c r="P170" s="19"/>
    </row>
    <row r="171" spans="14:16" s="18" customFormat="1" ht="12.75">
      <c r="N171" s="63"/>
      <c r="P171" s="19"/>
    </row>
    <row r="172" spans="14:16" s="18" customFormat="1" ht="12.75">
      <c r="N172" s="63"/>
      <c r="P172" s="19"/>
    </row>
    <row r="173" spans="14:16" s="18" customFormat="1" ht="12.75">
      <c r="N173" s="63"/>
      <c r="P173" s="19"/>
    </row>
    <row r="174" spans="14:16" s="18" customFormat="1" ht="12.75">
      <c r="N174" s="63"/>
      <c r="P174" s="19"/>
    </row>
    <row r="175" spans="14:16" s="18" customFormat="1" ht="12.75">
      <c r="N175" s="63"/>
      <c r="P175" s="19"/>
    </row>
    <row r="176" spans="14:16" s="18" customFormat="1" ht="12.75">
      <c r="N176" s="63"/>
      <c r="P176" s="19"/>
    </row>
    <row r="177" spans="14:16" s="18" customFormat="1" ht="12.75">
      <c r="N177" s="63"/>
      <c r="P177" s="19"/>
    </row>
    <row r="178" spans="14:16" s="18" customFormat="1" ht="12.75">
      <c r="N178" s="63"/>
      <c r="P178" s="19"/>
    </row>
    <row r="179" spans="14:16" s="18" customFormat="1" ht="12.75">
      <c r="N179" s="63"/>
      <c r="P179" s="19"/>
    </row>
    <row r="180" spans="14:16" s="18" customFormat="1" ht="12.75">
      <c r="N180" s="63"/>
      <c r="P180" s="19"/>
    </row>
    <row r="181" spans="14:16" s="18" customFormat="1" ht="12.75">
      <c r="N181" s="63"/>
      <c r="P181" s="19"/>
    </row>
    <row r="182" spans="14:16" s="18" customFormat="1" ht="12.75">
      <c r="N182" s="63"/>
      <c r="P182" s="19"/>
    </row>
    <row r="183" spans="14:16" s="18" customFormat="1" ht="12.75">
      <c r="N183" s="63"/>
      <c r="P183" s="19"/>
    </row>
    <row r="184" spans="14:16" s="18" customFormat="1" ht="12.75">
      <c r="N184" s="63"/>
      <c r="P184" s="19"/>
    </row>
    <row r="185" spans="14:16" s="18" customFormat="1" ht="12.75">
      <c r="N185" s="63"/>
      <c r="P185" s="19"/>
    </row>
    <row r="186" spans="14:16" s="18" customFormat="1" ht="12.75">
      <c r="N186" s="63"/>
      <c r="P186" s="19"/>
    </row>
    <row r="187" spans="14:16" s="18" customFormat="1" ht="12.75">
      <c r="N187" s="63"/>
      <c r="P187" s="19"/>
    </row>
    <row r="188" spans="14:16" s="18" customFormat="1" ht="12.75">
      <c r="N188" s="63"/>
      <c r="P188" s="19"/>
    </row>
  </sheetData>
  <sheetProtection password="FA29" sheet="1" objects="1" scenarios="1" formatColumns="0" formatRows="0"/>
  <mergeCells count="20">
    <mergeCell ref="A21:M21"/>
    <mergeCell ref="A15:M15"/>
    <mergeCell ref="A11:M12"/>
    <mergeCell ref="A13:M14"/>
    <mergeCell ref="A16:M17"/>
    <mergeCell ref="A18:M19"/>
    <mergeCell ref="A31:M32"/>
    <mergeCell ref="A33:M34"/>
    <mergeCell ref="A30:M30"/>
    <mergeCell ref="A22:M22"/>
    <mergeCell ref="A23:M23"/>
    <mergeCell ref="A29:M29"/>
    <mergeCell ref="A24:M25"/>
    <mergeCell ref="A26:M27"/>
    <mergeCell ref="A2:M2"/>
    <mergeCell ref="A3:M3"/>
    <mergeCell ref="A10:M10"/>
    <mergeCell ref="A4:M5"/>
    <mergeCell ref="A8:M9"/>
    <mergeCell ref="A6:M7"/>
  </mergeCells>
  <dataValidations count="1">
    <dataValidation type="custom" operator="lessThanOrEqual" allowBlank="1" showErrorMessage="1" error="Przekroczono limit znaków w komórce lub w danej części wniosku!&#10;&#10;Aby wrócid do edycji komórki kliknij &quot;Ponów próbę&quot;.&#10;&#10;Aby wyjść bez zapisywania kliknij&quot;Anuluj&quot;." sqref="A4:M9 A11:M14 A16:M19 A24:M27 A31:M34">
      <formula1>AND(N5&lt;=1000,$P$3&gt;0)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&amp;L&amp;T            &amp;D&amp;CStrona &amp;P z &amp;N&amp;R&amp;A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Y57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.140625" style="18" customWidth="1"/>
    <col min="2" max="2" width="21.28125" style="0" customWidth="1"/>
    <col min="3" max="3" width="5.00390625" style="0" customWidth="1"/>
    <col min="4" max="5" width="3.7109375" style="0" customWidth="1"/>
    <col min="6" max="6" width="4.28125" style="0" customWidth="1"/>
    <col min="7" max="7" width="3.7109375" style="0" customWidth="1"/>
    <col min="8" max="8" width="14.421875" style="0" customWidth="1"/>
    <col min="9" max="9" width="13.140625" style="0" customWidth="1"/>
    <col min="10" max="10" width="12.28125" style="0" customWidth="1"/>
    <col min="11" max="12" width="14.7109375" style="0" customWidth="1"/>
    <col min="13" max="13" width="3.8515625" style="18" customWidth="1"/>
    <col min="14" max="14" width="6.57421875" style="18" customWidth="1"/>
    <col min="15" max="15" width="19.00390625" style="20" customWidth="1"/>
    <col min="16" max="16" width="8.7109375" style="20" customWidth="1"/>
    <col min="17" max="17" width="24.8515625" style="18" customWidth="1"/>
    <col min="18" max="18" width="13.00390625" style="18" customWidth="1"/>
    <col min="19" max="19" width="8.00390625" style="18" customWidth="1"/>
    <col min="20" max="20" width="9.8515625" style="18" customWidth="1"/>
    <col min="21" max="21" width="13.57421875" style="18" customWidth="1"/>
    <col min="22" max="22" width="8.140625" style="18" customWidth="1"/>
    <col min="23" max="23" width="10.421875" style="18" customWidth="1"/>
    <col min="24" max="24" width="11.7109375" style="18" customWidth="1"/>
    <col min="25" max="25" width="12.421875" style="18" customWidth="1"/>
    <col min="26" max="26" width="12.7109375" style="18" customWidth="1"/>
    <col min="27" max="51" width="9.140625" style="18" customWidth="1"/>
  </cols>
  <sheetData>
    <row r="1" spans="1:36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3"/>
      <c r="P1" s="33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1:36" ht="15" customHeight="1">
      <c r="A2" s="806" t="s">
        <v>278</v>
      </c>
      <c r="B2" s="807"/>
      <c r="C2" s="807"/>
      <c r="D2" s="807"/>
      <c r="E2" s="807"/>
      <c r="F2" s="807"/>
      <c r="G2" s="807"/>
      <c r="H2" s="807"/>
      <c r="I2" s="807"/>
      <c r="J2" s="807"/>
      <c r="K2" s="807"/>
      <c r="L2" s="808"/>
      <c r="M2" s="395"/>
      <c r="N2" s="395"/>
      <c r="O2" s="395"/>
      <c r="P2" s="395"/>
      <c r="Q2" s="395"/>
      <c r="R2" s="395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</row>
    <row r="3" spans="1:36" ht="65.25" customHeight="1">
      <c r="A3" s="809" t="s">
        <v>390</v>
      </c>
      <c r="B3" s="827" t="s">
        <v>280</v>
      </c>
      <c r="C3" s="828"/>
      <c r="D3" s="828"/>
      <c r="E3" s="828"/>
      <c r="F3" s="828"/>
      <c r="G3" s="829"/>
      <c r="H3" s="222">
        <f>Budżet_szczegółowy!N3</f>
        <v>1900</v>
      </c>
      <c r="I3" s="222" t="str">
        <f>Budżet_szczegółowy!Q3</f>
        <v> </v>
      </c>
      <c r="J3" s="222" t="str">
        <f>Budżet_szczegółowy!T3</f>
        <v> </v>
      </c>
      <c r="K3" s="222" t="s">
        <v>231</v>
      </c>
      <c r="L3" s="223" t="s">
        <v>392</v>
      </c>
      <c r="M3" s="395"/>
      <c r="N3" s="395"/>
      <c r="O3" s="395"/>
      <c r="P3" s="395"/>
      <c r="Q3" s="395"/>
      <c r="R3" s="395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</row>
    <row r="4" spans="1:36" ht="12.75">
      <c r="A4" s="810"/>
      <c r="B4" s="816" t="s">
        <v>277</v>
      </c>
      <c r="C4" s="800"/>
      <c r="D4" s="800"/>
      <c r="E4" s="800"/>
      <c r="F4" s="800"/>
      <c r="G4" s="801"/>
      <c r="H4" s="224">
        <f>SUM(H6:H16)</f>
        <v>0</v>
      </c>
      <c r="I4" s="224">
        <f>SUM(I6:I16)</f>
        <v>0</v>
      </c>
      <c r="J4" s="224">
        <f>SUM(J6:J16)</f>
        <v>0</v>
      </c>
      <c r="K4" s="224">
        <f>SUM(K6:K16)</f>
        <v>0</v>
      </c>
      <c r="L4" s="224">
        <f>SUM(K4)-K37</f>
        <v>0</v>
      </c>
      <c r="M4" s="395"/>
      <c r="N4" s="395"/>
      <c r="O4" s="395"/>
      <c r="P4" s="395"/>
      <c r="Q4" s="395"/>
      <c r="R4" s="395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36" ht="12.75">
      <c r="A5" s="811"/>
      <c r="B5" s="816" t="s">
        <v>279</v>
      </c>
      <c r="C5" s="800"/>
      <c r="D5" s="800"/>
      <c r="E5" s="800"/>
      <c r="F5" s="800"/>
      <c r="G5" s="801"/>
      <c r="H5" s="225">
        <f>SUM(H6:H15)</f>
        <v>0</v>
      </c>
      <c r="I5" s="225">
        <f>SUM(I6:I15)</f>
        <v>0</v>
      </c>
      <c r="J5" s="225">
        <f>SUM(J6:J15)</f>
        <v>0</v>
      </c>
      <c r="K5" s="225">
        <f>SUM(K6:K15)</f>
        <v>0</v>
      </c>
      <c r="L5" s="224">
        <f>SUM(K5)-K37</f>
        <v>0</v>
      </c>
      <c r="M5" s="395"/>
      <c r="N5" s="395"/>
      <c r="O5" s="395"/>
      <c r="P5" s="395"/>
      <c r="Q5" s="395"/>
      <c r="R5" s="395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</row>
    <row r="6" spans="1:36" ht="29.25" customHeight="1">
      <c r="A6" s="226"/>
      <c r="B6" s="814" t="s">
        <v>53</v>
      </c>
      <c r="C6" s="815"/>
      <c r="D6" s="815"/>
      <c r="E6" s="815"/>
      <c r="F6" s="815"/>
      <c r="G6" s="815"/>
      <c r="H6" s="227">
        <f>Budżet_szczegółowy!N7</f>
        <v>0</v>
      </c>
      <c r="I6" s="227">
        <f>Budżet_szczegółowy!Q7</f>
        <v>0</v>
      </c>
      <c r="J6" s="227">
        <f>Budżet_szczegółowy!T7</f>
        <v>0</v>
      </c>
      <c r="K6" s="227">
        <f aca="true" t="shared" si="0" ref="K6:K15">SUM(H6:J6)</f>
        <v>0</v>
      </c>
      <c r="L6" s="228">
        <f>SUM(K6)</f>
        <v>0</v>
      </c>
      <c r="M6" s="395"/>
      <c r="N6" s="395"/>
      <c r="O6" s="395"/>
      <c r="P6" s="395"/>
      <c r="Q6" s="395"/>
      <c r="R6" s="395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9.25" customHeight="1">
      <c r="A7" s="226"/>
      <c r="B7" s="814" t="s">
        <v>54</v>
      </c>
      <c r="C7" s="815"/>
      <c r="D7" s="815"/>
      <c r="E7" s="815"/>
      <c r="F7" s="815"/>
      <c r="G7" s="815"/>
      <c r="H7" s="227">
        <f>Budżet_szczegółowy!N23</f>
        <v>0</v>
      </c>
      <c r="I7" s="227">
        <f>Budżet_szczegółowy!Q23</f>
        <v>0</v>
      </c>
      <c r="J7" s="227">
        <f>Budżet_szczegółowy!T23</f>
        <v>0</v>
      </c>
      <c r="K7" s="227">
        <f t="shared" si="0"/>
        <v>0</v>
      </c>
      <c r="L7" s="228">
        <f aca="true" t="shared" si="1" ref="L7:L15">SUM(K7)</f>
        <v>0</v>
      </c>
      <c r="M7" s="395"/>
      <c r="N7" s="395"/>
      <c r="O7" s="395"/>
      <c r="P7" s="395"/>
      <c r="Q7" s="395"/>
      <c r="R7" s="395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1:36" ht="27.75" customHeight="1">
      <c r="A8" s="226"/>
      <c r="B8" s="814" t="s">
        <v>0</v>
      </c>
      <c r="C8" s="815"/>
      <c r="D8" s="815"/>
      <c r="E8" s="815"/>
      <c r="F8" s="815"/>
      <c r="G8" s="815"/>
      <c r="H8" s="227">
        <f>Budżet_szczegółowy!N39</f>
        <v>0</v>
      </c>
      <c r="I8" s="227">
        <f>Budżet_szczegółowy!Q39</f>
        <v>0</v>
      </c>
      <c r="J8" s="227">
        <f>Budżet_szczegółowy!T39</f>
        <v>0</v>
      </c>
      <c r="K8" s="227">
        <f t="shared" si="0"/>
        <v>0</v>
      </c>
      <c r="L8" s="228">
        <f t="shared" si="1"/>
        <v>0</v>
      </c>
      <c r="M8" s="395"/>
      <c r="N8" s="395"/>
      <c r="O8" s="395"/>
      <c r="P8" s="395"/>
      <c r="Q8" s="395"/>
      <c r="R8" s="395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1:36" ht="34.5" customHeight="1">
      <c r="A9" s="226"/>
      <c r="B9" s="814" t="s">
        <v>1</v>
      </c>
      <c r="C9" s="815"/>
      <c r="D9" s="815"/>
      <c r="E9" s="815"/>
      <c r="F9" s="815"/>
      <c r="G9" s="815"/>
      <c r="H9" s="227">
        <f>Budżet_szczegółowy!N55</f>
        <v>0</v>
      </c>
      <c r="I9" s="227">
        <f>Budżet_szczegółowy!Q55</f>
        <v>0</v>
      </c>
      <c r="J9" s="227">
        <f>Budżet_szczegółowy!T55</f>
        <v>0</v>
      </c>
      <c r="K9" s="227">
        <f t="shared" si="0"/>
        <v>0</v>
      </c>
      <c r="L9" s="228">
        <f t="shared" si="1"/>
        <v>0</v>
      </c>
      <c r="M9" s="395"/>
      <c r="N9" s="395"/>
      <c r="O9" s="395"/>
      <c r="P9" s="395"/>
      <c r="Q9" s="395"/>
      <c r="R9" s="395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36" ht="34.5" customHeight="1">
      <c r="A10" s="226"/>
      <c r="B10" s="814" t="s">
        <v>2</v>
      </c>
      <c r="C10" s="815"/>
      <c r="D10" s="815"/>
      <c r="E10" s="815"/>
      <c r="F10" s="815"/>
      <c r="G10" s="815"/>
      <c r="H10" s="227">
        <f>Budżet_szczegółowy!N71</f>
        <v>0</v>
      </c>
      <c r="I10" s="227">
        <f>Budżet_szczegółowy!Q71</f>
        <v>0</v>
      </c>
      <c r="J10" s="227">
        <f>Budżet_szczegółowy!T71</f>
        <v>0</v>
      </c>
      <c r="K10" s="227">
        <f t="shared" si="0"/>
        <v>0</v>
      </c>
      <c r="L10" s="228">
        <f t="shared" si="1"/>
        <v>0</v>
      </c>
      <c r="M10" s="395"/>
      <c r="N10" s="395"/>
      <c r="O10" s="395"/>
      <c r="P10" s="395"/>
      <c r="Q10" s="395"/>
      <c r="R10" s="395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36" ht="30" customHeight="1">
      <c r="A11" s="226"/>
      <c r="B11" s="814" t="s">
        <v>3</v>
      </c>
      <c r="C11" s="815"/>
      <c r="D11" s="815"/>
      <c r="E11" s="815"/>
      <c r="F11" s="815"/>
      <c r="G11" s="815"/>
      <c r="H11" s="227">
        <f>Budżet_szczegółowy!N87</f>
        <v>0</v>
      </c>
      <c r="I11" s="227">
        <f>Budżet_szczegółowy!Q87</f>
        <v>0</v>
      </c>
      <c r="J11" s="227">
        <f>Budżet_szczegółowy!T87</f>
        <v>0</v>
      </c>
      <c r="K11" s="227">
        <f t="shared" si="0"/>
        <v>0</v>
      </c>
      <c r="L11" s="228">
        <f t="shared" si="1"/>
        <v>0</v>
      </c>
      <c r="M11" s="395"/>
      <c r="N11" s="395"/>
      <c r="O11" s="395"/>
      <c r="P11" s="395"/>
      <c r="Q11" s="395"/>
      <c r="R11" s="395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</row>
    <row r="12" spans="1:36" ht="34.5" customHeight="1">
      <c r="A12" s="226"/>
      <c r="B12" s="814" t="s">
        <v>4</v>
      </c>
      <c r="C12" s="815"/>
      <c r="D12" s="815"/>
      <c r="E12" s="815"/>
      <c r="F12" s="815"/>
      <c r="G12" s="815"/>
      <c r="H12" s="227">
        <f>Budżet_szczegółowy!N103</f>
        <v>0</v>
      </c>
      <c r="I12" s="227">
        <f>Budżet_szczegółowy!Q103</f>
        <v>0</v>
      </c>
      <c r="J12" s="227">
        <f>Budżet_szczegółowy!T103</f>
        <v>0</v>
      </c>
      <c r="K12" s="227">
        <f t="shared" si="0"/>
        <v>0</v>
      </c>
      <c r="L12" s="228">
        <f t="shared" si="1"/>
        <v>0</v>
      </c>
      <c r="M12" s="395"/>
      <c r="N12" s="395"/>
      <c r="O12" s="395"/>
      <c r="P12" s="395"/>
      <c r="Q12" s="395"/>
      <c r="R12" s="395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ht="36" customHeight="1">
      <c r="A13" s="226"/>
      <c r="B13" s="814" t="s">
        <v>5</v>
      </c>
      <c r="C13" s="815"/>
      <c r="D13" s="815"/>
      <c r="E13" s="815"/>
      <c r="F13" s="815"/>
      <c r="G13" s="815"/>
      <c r="H13" s="227">
        <f>Budżet_szczegółowy!N119</f>
        <v>0</v>
      </c>
      <c r="I13" s="227">
        <f>Budżet_szczegółowy!Q119</f>
        <v>0</v>
      </c>
      <c r="J13" s="227">
        <f>Budżet_szczegółowy!T119</f>
        <v>0</v>
      </c>
      <c r="K13" s="227">
        <f t="shared" si="0"/>
        <v>0</v>
      </c>
      <c r="L13" s="228">
        <f t="shared" si="1"/>
        <v>0</v>
      </c>
      <c r="M13" s="395"/>
      <c r="N13" s="395"/>
      <c r="O13" s="395"/>
      <c r="P13" s="395"/>
      <c r="Q13" s="395"/>
      <c r="R13" s="395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ht="32.25" customHeight="1">
      <c r="A14" s="229"/>
      <c r="B14" s="814" t="s">
        <v>6</v>
      </c>
      <c r="C14" s="815"/>
      <c r="D14" s="815"/>
      <c r="E14" s="815"/>
      <c r="F14" s="815"/>
      <c r="G14" s="815"/>
      <c r="H14" s="227">
        <f>Budżet_szczegółowy!N135</f>
        <v>0</v>
      </c>
      <c r="I14" s="227">
        <f>Budżet_szczegółowy!Q135</f>
        <v>0</v>
      </c>
      <c r="J14" s="227">
        <f>Budżet_szczegółowy!T135</f>
        <v>0</v>
      </c>
      <c r="K14" s="227">
        <f t="shared" si="0"/>
        <v>0</v>
      </c>
      <c r="L14" s="228">
        <f t="shared" si="1"/>
        <v>0</v>
      </c>
      <c r="M14" s="395"/>
      <c r="N14" s="395"/>
      <c r="O14" s="395"/>
      <c r="P14" s="395"/>
      <c r="Q14" s="395"/>
      <c r="R14" s="395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ht="36.75" customHeight="1">
      <c r="A15" s="229"/>
      <c r="B15" s="814" t="s">
        <v>7</v>
      </c>
      <c r="C15" s="815"/>
      <c r="D15" s="815"/>
      <c r="E15" s="815"/>
      <c r="F15" s="815"/>
      <c r="G15" s="815"/>
      <c r="H15" s="227">
        <f>Budżet_szczegółowy!N151</f>
        <v>0</v>
      </c>
      <c r="I15" s="227">
        <f>Budżet_szczegółowy!Q151</f>
        <v>0</v>
      </c>
      <c r="J15" s="227">
        <f>Budżet_szczegółowy!T151</f>
        <v>0</v>
      </c>
      <c r="K15" s="227">
        <f t="shared" si="0"/>
        <v>0</v>
      </c>
      <c r="L15" s="228">
        <f t="shared" si="1"/>
        <v>0</v>
      </c>
      <c r="M15" s="395"/>
      <c r="N15" s="395"/>
      <c r="O15" s="831" t="s">
        <v>211</v>
      </c>
      <c r="P15" s="832"/>
      <c r="Q15" s="396" t="s">
        <v>45</v>
      </c>
      <c r="R15" s="395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36" ht="12.75">
      <c r="A16" s="821"/>
      <c r="B16" s="800" t="s">
        <v>281</v>
      </c>
      <c r="C16" s="800"/>
      <c r="D16" s="800"/>
      <c r="E16" s="800"/>
      <c r="F16" s="800"/>
      <c r="G16" s="801"/>
      <c r="H16" s="225">
        <f>(H5-H20)*$K$17</f>
        <v>0</v>
      </c>
      <c r="I16" s="225">
        <f>(I5-I20)*$K$17</f>
        <v>0</v>
      </c>
      <c r="J16" s="225">
        <f>(J5-J20)*$K$17</f>
        <v>0</v>
      </c>
      <c r="K16" s="378">
        <f>(K5-K20)*$K$17</f>
        <v>0</v>
      </c>
      <c r="L16" s="225"/>
      <c r="M16" s="395"/>
      <c r="N16" s="395"/>
      <c r="O16" s="397" t="s">
        <v>400</v>
      </c>
      <c r="P16" s="398">
        <v>0.25</v>
      </c>
      <c r="Q16" s="399">
        <v>0.125</v>
      </c>
      <c r="R16" s="395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6" ht="16.5" customHeight="1">
      <c r="A17" s="822"/>
      <c r="B17" s="805" t="s">
        <v>483</v>
      </c>
      <c r="C17" s="805"/>
      <c r="D17" s="805"/>
      <c r="E17" s="805"/>
      <c r="F17" s="805"/>
      <c r="G17" s="830"/>
      <c r="H17" s="819"/>
      <c r="I17" s="820"/>
      <c r="J17" s="820"/>
      <c r="K17" s="379"/>
      <c r="L17" s="230"/>
      <c r="M17" s="395"/>
      <c r="N17" s="395"/>
      <c r="O17" s="397" t="s">
        <v>401</v>
      </c>
      <c r="P17" s="398">
        <v>0.2</v>
      </c>
      <c r="Q17" s="398">
        <v>0.1</v>
      </c>
      <c r="R17" s="395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</row>
    <row r="18" spans="1:36" ht="12.75">
      <c r="A18" s="822"/>
      <c r="B18" s="800" t="s">
        <v>362</v>
      </c>
      <c r="C18" s="800"/>
      <c r="D18" s="800"/>
      <c r="E18" s="800"/>
      <c r="F18" s="800"/>
      <c r="G18" s="801"/>
      <c r="H18" s="228">
        <f>SUMIF(A6:A15,"TAK",H6:H15)</f>
        <v>0</v>
      </c>
      <c r="I18" s="228">
        <f>SUMIF(A6:A15,"TAK",I6:I15)</f>
        <v>0</v>
      </c>
      <c r="J18" s="228">
        <f>SUMIF(A6:A15,"TAK",J6:J15)</f>
        <v>0</v>
      </c>
      <c r="K18" s="378">
        <f>SUM(H18:J18)</f>
        <v>0</v>
      </c>
      <c r="L18" s="228"/>
      <c r="M18" s="395"/>
      <c r="N18" s="395"/>
      <c r="O18" s="397" t="s">
        <v>402</v>
      </c>
      <c r="P18" s="398">
        <v>0.15</v>
      </c>
      <c r="Q18" s="399">
        <v>0.075</v>
      </c>
      <c r="R18" s="395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</row>
    <row r="19" spans="1:36" ht="15.75" customHeight="1">
      <c r="A19" s="822"/>
      <c r="B19" s="799" t="s">
        <v>484</v>
      </c>
      <c r="C19" s="799"/>
      <c r="D19" s="799"/>
      <c r="E19" s="799"/>
      <c r="F19" s="799"/>
      <c r="G19" s="802"/>
      <c r="H19" s="817"/>
      <c r="I19" s="818"/>
      <c r="J19" s="818"/>
      <c r="K19" s="380">
        <f>IF(K18=0,0,K18/K$4)</f>
        <v>0</v>
      </c>
      <c r="L19" s="230"/>
      <c r="M19" s="395"/>
      <c r="N19" s="395"/>
      <c r="O19" s="401" t="s">
        <v>403</v>
      </c>
      <c r="P19" s="398">
        <v>0.1</v>
      </c>
      <c r="Q19" s="398">
        <v>0.05</v>
      </c>
      <c r="R19" s="395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36" ht="12.75">
      <c r="A20" s="822"/>
      <c r="B20" s="800" t="s">
        <v>282</v>
      </c>
      <c r="C20" s="800"/>
      <c r="D20" s="800"/>
      <c r="E20" s="800"/>
      <c r="F20" s="800"/>
      <c r="G20" s="801"/>
      <c r="H20" s="228">
        <f>SUMIF(Budżet_szczegółowy!K8:K166,"TAK",Budżet_szczegółowy!P8:P166)</f>
        <v>0</v>
      </c>
      <c r="I20" s="228">
        <f>SUMIF(Budżet_szczegółowy!K8:K166,"TAK",Budżet_szczegółowy!S8:S166)</f>
        <v>0</v>
      </c>
      <c r="J20" s="228">
        <f>SUMIF(Budżet_szczegółowy!K8:K166,"TAK",Budżet_szczegółowy!V8:V166)</f>
        <v>0</v>
      </c>
      <c r="K20" s="378">
        <f>SUM(H20:J20)</f>
        <v>0</v>
      </c>
      <c r="L20" s="228"/>
      <c r="M20" s="395"/>
      <c r="N20" s="395"/>
      <c r="O20" s="397"/>
      <c r="P20" s="397">
        <v>0</v>
      </c>
      <c r="Q20" s="397"/>
      <c r="R20" s="395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</row>
    <row r="21" spans="1:36" ht="12.75">
      <c r="A21" s="822"/>
      <c r="B21" s="799" t="s">
        <v>484</v>
      </c>
      <c r="C21" s="799"/>
      <c r="D21" s="799"/>
      <c r="E21" s="799"/>
      <c r="F21" s="799"/>
      <c r="G21" s="802"/>
      <c r="H21" s="817"/>
      <c r="I21" s="818"/>
      <c r="J21" s="818"/>
      <c r="K21" s="380">
        <f>IF(K20=0,0,K20/K$4)</f>
        <v>0</v>
      </c>
      <c r="L21" s="230"/>
      <c r="M21" s="395"/>
      <c r="N21" s="395"/>
      <c r="O21" s="397"/>
      <c r="P21" s="397"/>
      <c r="Q21" s="397"/>
      <c r="R21" s="395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</row>
    <row r="22" spans="1:36" ht="12.75">
      <c r="A22" s="822"/>
      <c r="B22" s="800" t="s">
        <v>283</v>
      </c>
      <c r="C22" s="800"/>
      <c r="D22" s="800"/>
      <c r="E22" s="800"/>
      <c r="F22" s="800"/>
      <c r="G22" s="801"/>
      <c r="H22" s="228">
        <f>SUMIF(Budżet_szczegółowy!D8:D166,"TAK",Budżet_szczegółowy!P8:P166)</f>
        <v>0</v>
      </c>
      <c r="I22" s="228">
        <f>SUMIF(Budżet_szczegółowy!D8:D166,"TAK",Budżet_szczegółowy!S8:S166)</f>
        <v>0</v>
      </c>
      <c r="J22" s="228">
        <f>SUMIF(Budżet_szczegółowy!D8:D166,"TAK",Budżet_szczegółowy!V8:V166)</f>
        <v>0</v>
      </c>
      <c r="K22" s="378">
        <f>SUM(H22:J22)</f>
        <v>0</v>
      </c>
      <c r="L22" s="228"/>
      <c r="M22" s="395"/>
      <c r="N22" s="210"/>
      <c r="O22" s="403">
        <f>K4</f>
        <v>0</v>
      </c>
      <c r="P22" s="194"/>
      <c r="Q22" s="194"/>
      <c r="R22" s="402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</row>
    <row r="23" spans="1:36" ht="12.75">
      <c r="A23" s="822"/>
      <c r="B23" s="799" t="s">
        <v>484</v>
      </c>
      <c r="C23" s="799"/>
      <c r="D23" s="799"/>
      <c r="E23" s="799"/>
      <c r="F23" s="799"/>
      <c r="G23" s="799"/>
      <c r="H23" s="799"/>
      <c r="I23" s="799"/>
      <c r="J23" s="799"/>
      <c r="K23" s="380">
        <f>IF(K22=0,0,K22/K$4)</f>
        <v>0</v>
      </c>
      <c r="L23" s="230"/>
      <c r="M23" s="395"/>
      <c r="N23" s="210"/>
      <c r="O23" s="211" t="str">
        <f>IF(O22&lt;1000000,"25%",IF(AND(O22&gt;=1000000,O22&lt;2000000),"20%",IF(AND(O22&gt;=2000000,O22&lt;=5000000),"15%","10%")))</f>
        <v>25%</v>
      </c>
      <c r="P23" s="194"/>
      <c r="Q23" s="194"/>
      <c r="R23" s="402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</row>
    <row r="24" spans="1:36" ht="12.75">
      <c r="A24" s="822"/>
      <c r="B24" s="800" t="s">
        <v>361</v>
      </c>
      <c r="C24" s="800"/>
      <c r="D24" s="800"/>
      <c r="E24" s="800"/>
      <c r="F24" s="800"/>
      <c r="G24" s="801"/>
      <c r="H24" s="228">
        <f>SUMIF(Budżet_szczegółowy!E8:E166,"TAK",Budżet_szczegółowy!P8:P166)</f>
        <v>0</v>
      </c>
      <c r="I24" s="228">
        <f>SUMIF(Budżet_szczegółowy!E8:E166,"TAK",Budżet_szczegółowy!S8:S166)</f>
        <v>0</v>
      </c>
      <c r="J24" s="228">
        <f>SUMIF(Budżet_szczegółowy!E8:E166,"TAK",Budżet_szczegółowy!V8:V166)</f>
        <v>0</v>
      </c>
      <c r="K24" s="378">
        <f>SUM(H24:J24)</f>
        <v>0</v>
      </c>
      <c r="L24" s="228"/>
      <c r="M24" s="395"/>
      <c r="N24" s="210"/>
      <c r="O24" s="211"/>
      <c r="P24" s="194"/>
      <c r="Q24" s="404">
        <v>0.25</v>
      </c>
      <c r="R24" s="402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</row>
    <row r="25" spans="1:36" ht="12.75">
      <c r="A25" s="822"/>
      <c r="B25" s="799" t="s">
        <v>484</v>
      </c>
      <c r="C25" s="799"/>
      <c r="D25" s="799"/>
      <c r="E25" s="799"/>
      <c r="F25" s="799"/>
      <c r="G25" s="799"/>
      <c r="H25" s="799"/>
      <c r="I25" s="799"/>
      <c r="J25" s="799"/>
      <c r="K25" s="380">
        <f>IF(K24=0,0,K24/K$4)</f>
        <v>0</v>
      </c>
      <c r="L25" s="230"/>
      <c r="M25" s="395"/>
      <c r="N25" s="210"/>
      <c r="O25" s="194"/>
      <c r="P25" s="194"/>
      <c r="Q25" s="404">
        <v>0.2</v>
      </c>
      <c r="R25" s="402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1:36" ht="12.75">
      <c r="A26" s="822"/>
      <c r="B26" s="800" t="s">
        <v>284</v>
      </c>
      <c r="C26" s="800"/>
      <c r="D26" s="800"/>
      <c r="E26" s="800"/>
      <c r="F26" s="800"/>
      <c r="G26" s="801"/>
      <c r="H26" s="228">
        <f>SUMIF(Budżet_szczegółowy!G8:G166,"TAK",Budżet_szczegółowy!P8:P166)</f>
        <v>0</v>
      </c>
      <c r="I26" s="228">
        <f>SUMIF(Budżet_szczegółowy!G8:G166,"TAK",Budżet_szczegółowy!S8:S166)</f>
        <v>0</v>
      </c>
      <c r="J26" s="228">
        <f>SUMIF(Budżet_szczegółowy!G8:G166,"TAK",Budżet_szczegółowy!V8:V166)</f>
        <v>0</v>
      </c>
      <c r="K26" s="378">
        <f>SUM(H26:J26)</f>
        <v>0</v>
      </c>
      <c r="L26" s="228"/>
      <c r="M26" s="395"/>
      <c r="N26" s="210"/>
      <c r="O26" s="194"/>
      <c r="P26" s="194"/>
      <c r="Q26" s="404">
        <v>0.15</v>
      </c>
      <c r="R26" s="402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</row>
    <row r="27" spans="1:36" ht="12.75">
      <c r="A27" s="822"/>
      <c r="B27" s="799" t="s">
        <v>484</v>
      </c>
      <c r="C27" s="799"/>
      <c r="D27" s="799"/>
      <c r="E27" s="799"/>
      <c r="F27" s="799"/>
      <c r="G27" s="799"/>
      <c r="H27" s="799"/>
      <c r="I27" s="799"/>
      <c r="J27" s="799"/>
      <c r="K27" s="380">
        <f>IF(K26=0,0,K26/K$4)</f>
        <v>0</v>
      </c>
      <c r="L27" s="230"/>
      <c r="M27" s="395"/>
      <c r="N27" s="210"/>
      <c r="O27" s="194"/>
      <c r="P27" s="194"/>
      <c r="Q27" s="404">
        <v>0.125</v>
      </c>
      <c r="R27" s="402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</row>
    <row r="28" spans="1:36" ht="12.75">
      <c r="A28" s="822"/>
      <c r="B28" s="800" t="s">
        <v>285</v>
      </c>
      <c r="C28" s="800"/>
      <c r="D28" s="800"/>
      <c r="E28" s="800"/>
      <c r="F28" s="800"/>
      <c r="G28" s="801"/>
      <c r="H28" s="228">
        <f>SUMIF(Budżet_szczegółowy!F8:F166,"TAK",Budżet_szczegółowy!P8:P166)</f>
        <v>0</v>
      </c>
      <c r="I28" s="228">
        <f>SUMIF(Budżet_szczegółowy!F8:F166,"TAK",Budżet_szczegółowy!S8:S166)</f>
        <v>0</v>
      </c>
      <c r="J28" s="228">
        <f>SUMIF(Budżet_szczegółowy!F8:F166,"TAK",Budżet_szczegółowy!V8:V166)</f>
        <v>0</v>
      </c>
      <c r="K28" s="378">
        <f>SUM(H28:J28)</f>
        <v>0</v>
      </c>
      <c r="L28" s="228"/>
      <c r="M28" s="395"/>
      <c r="N28" s="210"/>
      <c r="O28" s="194"/>
      <c r="P28" s="194"/>
      <c r="Q28" s="404">
        <v>0.1</v>
      </c>
      <c r="R28" s="402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</row>
    <row r="29" spans="1:36" ht="15" customHeight="1">
      <c r="A29" s="822"/>
      <c r="B29" s="799" t="s">
        <v>484</v>
      </c>
      <c r="C29" s="799"/>
      <c r="D29" s="799"/>
      <c r="E29" s="799"/>
      <c r="F29" s="799"/>
      <c r="G29" s="799"/>
      <c r="H29" s="799"/>
      <c r="I29" s="799"/>
      <c r="J29" s="799"/>
      <c r="K29" s="380">
        <f>IF(K28=0,0,K28/K4*85%)</f>
        <v>0</v>
      </c>
      <c r="L29" s="230"/>
      <c r="M29" s="395"/>
      <c r="N29" s="210"/>
      <c r="O29" s="194"/>
      <c r="P29" s="194"/>
      <c r="Q29" s="404">
        <v>0.075</v>
      </c>
      <c r="R29" s="402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1:36" ht="12.75">
      <c r="A30" s="822"/>
      <c r="B30" s="800" t="s">
        <v>286</v>
      </c>
      <c r="C30" s="800"/>
      <c r="D30" s="800"/>
      <c r="E30" s="800"/>
      <c r="F30" s="800"/>
      <c r="G30" s="801"/>
      <c r="H30" s="228">
        <f>SUMIF(Budżet_szczegółowy!H8:H166,"TAK",Budżet_szczegółowy!P8:P166)</f>
        <v>0</v>
      </c>
      <c r="I30" s="228">
        <f>SUMIF(Budżet_szczegółowy!H8:H166,"TAK",Budżet_szczegółowy!S8:S166)</f>
        <v>0</v>
      </c>
      <c r="J30" s="228">
        <f>SUMIF(Budżet_szczegółowy!H8:H166,"TAK",Budżet_szczegółowy!V8:V166)</f>
        <v>0</v>
      </c>
      <c r="K30" s="378">
        <f>SUM(H30:J30)</f>
        <v>0</v>
      </c>
      <c r="L30" s="228"/>
      <c r="M30" s="395"/>
      <c r="N30" s="210"/>
      <c r="O30" s="194"/>
      <c r="P30" s="194"/>
      <c r="Q30" s="404">
        <v>0.05</v>
      </c>
      <c r="R30" s="402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</row>
    <row r="31" spans="1:36" ht="12" customHeight="1">
      <c r="A31" s="822"/>
      <c r="B31" s="799" t="s">
        <v>484</v>
      </c>
      <c r="C31" s="799"/>
      <c r="D31" s="799"/>
      <c r="E31" s="799"/>
      <c r="F31" s="799"/>
      <c r="G31" s="799"/>
      <c r="H31" s="799"/>
      <c r="I31" s="799"/>
      <c r="J31" s="799"/>
      <c r="K31" s="380">
        <f>IF(K30=0,0,K30/K$4)</f>
        <v>0</v>
      </c>
      <c r="L31" s="230"/>
      <c r="M31" s="395"/>
      <c r="N31" s="210"/>
      <c r="O31" s="194"/>
      <c r="P31" s="194"/>
      <c r="Q31" s="404">
        <v>0</v>
      </c>
      <c r="R31" s="402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1:36" ht="15.75" customHeight="1">
      <c r="A32" s="822"/>
      <c r="B32" s="800" t="s">
        <v>353</v>
      </c>
      <c r="C32" s="800"/>
      <c r="D32" s="800"/>
      <c r="E32" s="800"/>
      <c r="F32" s="800"/>
      <c r="G32" s="800"/>
      <c r="H32" s="231">
        <f>SUM(H34:H35)</f>
        <v>0</v>
      </c>
      <c r="I32" s="231">
        <f>SUM(I34:I35)</f>
        <v>0</v>
      </c>
      <c r="J32" s="231">
        <f>SUM(J34:J35)</f>
        <v>0</v>
      </c>
      <c r="K32" s="381">
        <f>SUM(H32:J32)</f>
        <v>0</v>
      </c>
      <c r="L32" s="232"/>
      <c r="M32" s="395"/>
      <c r="N32" s="210"/>
      <c r="O32" s="210"/>
      <c r="P32" s="210"/>
      <c r="Q32" s="210"/>
      <c r="R32" s="395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</row>
    <row r="33" spans="1:36" ht="15" customHeight="1">
      <c r="A33" s="822"/>
      <c r="B33" s="233" t="s">
        <v>484</v>
      </c>
      <c r="C33" s="233"/>
      <c r="D33" s="233"/>
      <c r="E33" s="233"/>
      <c r="F33" s="233"/>
      <c r="G33" s="233"/>
      <c r="H33" s="234">
        <f>IF(H32=0,0,H32/H4)</f>
        <v>0</v>
      </c>
      <c r="I33" s="234">
        <f>IF(I32=0,0,I32/I4)</f>
        <v>0</v>
      </c>
      <c r="J33" s="234">
        <f>IF(J32=0,0,J32/J4)</f>
        <v>0</v>
      </c>
      <c r="K33" s="380">
        <f>IF(K32=0,0,K32/K$4)</f>
        <v>0</v>
      </c>
      <c r="L33" s="232"/>
      <c r="M33" s="395"/>
      <c r="N33" s="210"/>
      <c r="O33" s="210"/>
      <c r="P33" s="210"/>
      <c r="Q33" s="210"/>
      <c r="R33" s="395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</row>
    <row r="34" spans="1:36" ht="12.75" customHeight="1">
      <c r="A34" s="822"/>
      <c r="B34" s="799" t="s">
        <v>436</v>
      </c>
      <c r="C34" s="799"/>
      <c r="D34" s="799"/>
      <c r="E34" s="799"/>
      <c r="F34" s="799"/>
      <c r="G34" s="799"/>
      <c r="H34" s="235"/>
      <c r="I34" s="235"/>
      <c r="J34" s="235"/>
      <c r="K34" s="381">
        <f>SUM(H34:J34)</f>
        <v>0</v>
      </c>
      <c r="L34" s="232"/>
      <c r="M34" s="395"/>
      <c r="N34" s="210"/>
      <c r="O34" s="210"/>
      <c r="P34" s="210"/>
      <c r="Q34" s="210"/>
      <c r="R34" s="395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</row>
    <row r="35" spans="1:36" ht="14.25" customHeight="1">
      <c r="A35" s="822"/>
      <c r="B35" s="799" t="s">
        <v>82</v>
      </c>
      <c r="C35" s="799"/>
      <c r="D35" s="799"/>
      <c r="E35" s="799"/>
      <c r="F35" s="799"/>
      <c r="G35" s="799"/>
      <c r="H35" s="236"/>
      <c r="I35" s="236"/>
      <c r="J35" s="236"/>
      <c r="K35" s="381">
        <f>SUM(H35:J35)</f>
        <v>0</v>
      </c>
      <c r="L35" s="232"/>
      <c r="M35" s="395"/>
      <c r="N35" s="210"/>
      <c r="O35" s="210"/>
      <c r="P35" s="210"/>
      <c r="Q35" s="210"/>
      <c r="R35" s="395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</row>
    <row r="36" spans="1:36" ht="29.25" customHeight="1">
      <c r="A36" s="822"/>
      <c r="B36" s="824" t="s">
        <v>83</v>
      </c>
      <c r="C36" s="799"/>
      <c r="D36" s="799"/>
      <c r="E36" s="799"/>
      <c r="F36" s="799"/>
      <c r="G36" s="799"/>
      <c r="H36" s="236"/>
      <c r="I36" s="236"/>
      <c r="J36" s="236"/>
      <c r="K36" s="381">
        <f>SUM(H36:J36)</f>
        <v>0</v>
      </c>
      <c r="L36" s="232"/>
      <c r="M36" s="395"/>
      <c r="N36" s="210"/>
      <c r="O36" s="210"/>
      <c r="P36" s="210"/>
      <c r="Q36" s="210"/>
      <c r="R36" s="395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</row>
    <row r="37" spans="1:36" ht="28.5" customHeight="1" thickBot="1">
      <c r="A37" s="822"/>
      <c r="B37" s="803" t="s">
        <v>49</v>
      </c>
      <c r="C37" s="804"/>
      <c r="D37" s="804"/>
      <c r="E37" s="804"/>
      <c r="F37" s="804"/>
      <c r="G37" s="804"/>
      <c r="H37" s="237"/>
      <c r="I37" s="237"/>
      <c r="J37" s="237"/>
      <c r="K37" s="382">
        <f>SUM(H37:J37)</f>
        <v>0</v>
      </c>
      <c r="L37" s="238"/>
      <c r="M37" s="395"/>
      <c r="N37" s="395"/>
      <c r="O37" s="395"/>
      <c r="P37" s="395"/>
      <c r="Q37" s="395"/>
      <c r="R37" s="395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</row>
    <row r="38" spans="1:36" ht="27" customHeight="1" thickBot="1">
      <c r="A38" s="822"/>
      <c r="B38" s="812" t="s">
        <v>485</v>
      </c>
      <c r="C38" s="813"/>
      <c r="D38" s="813"/>
      <c r="E38" s="813"/>
      <c r="F38" s="813"/>
      <c r="G38" s="813"/>
      <c r="H38" s="239">
        <f>H4-H32-H37</f>
        <v>0</v>
      </c>
      <c r="I38" s="239">
        <f>I4-I32-I37</f>
        <v>0</v>
      </c>
      <c r="J38" s="239">
        <f>J4-J32-J37</f>
        <v>0</v>
      </c>
      <c r="K38" s="239">
        <f>SUM(H38:J38)</f>
        <v>0</v>
      </c>
      <c r="L38" s="240">
        <f>K38</f>
        <v>0</v>
      </c>
      <c r="M38" s="395"/>
      <c r="N38" s="395"/>
      <c r="O38" s="395"/>
      <c r="P38" s="395"/>
      <c r="Q38" s="395"/>
      <c r="R38" s="395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</row>
    <row r="39" spans="1:36" ht="12.75">
      <c r="A39" s="822"/>
      <c r="B39" s="805" t="s">
        <v>287</v>
      </c>
      <c r="C39" s="805"/>
      <c r="D39" s="805"/>
      <c r="E39" s="805"/>
      <c r="F39" s="805"/>
      <c r="G39" s="805"/>
      <c r="H39" s="805"/>
      <c r="I39" s="805"/>
      <c r="J39" s="805"/>
      <c r="K39" s="383">
        <f>IF(K40=0,0,IF(K40="",0,K$4/K40))</f>
        <v>0</v>
      </c>
      <c r="L39" s="241"/>
      <c r="M39" s="395"/>
      <c r="N39" s="395"/>
      <c r="O39" s="395"/>
      <c r="P39" s="395"/>
      <c r="Q39" s="395"/>
      <c r="R39" s="395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</row>
    <row r="40" spans="1:36" ht="23.25" customHeight="1">
      <c r="A40" s="822"/>
      <c r="B40" s="825" t="s">
        <v>40</v>
      </c>
      <c r="C40" s="826"/>
      <c r="D40" s="826"/>
      <c r="E40" s="826"/>
      <c r="F40" s="826"/>
      <c r="G40" s="826"/>
      <c r="H40" s="826"/>
      <c r="I40" s="242"/>
      <c r="J40" s="242"/>
      <c r="K40" s="384">
        <f>Grupy_docelowe!H28</f>
        <v>0</v>
      </c>
      <c r="L40" s="230"/>
      <c r="M40" s="395"/>
      <c r="N40" s="395"/>
      <c r="O40" s="395"/>
      <c r="P40" s="395"/>
      <c r="Q40" s="395"/>
      <c r="R40" s="395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</row>
    <row r="41" spans="1:36" ht="12.75">
      <c r="A41" s="822"/>
      <c r="B41" s="825" t="s">
        <v>288</v>
      </c>
      <c r="C41" s="826"/>
      <c r="D41" s="826"/>
      <c r="E41" s="826"/>
      <c r="F41" s="826"/>
      <c r="G41" s="826"/>
      <c r="H41" s="826"/>
      <c r="I41" s="242"/>
      <c r="J41" s="242"/>
      <c r="K41" s="385">
        <f>IF(K42=0,0,IF(K42="",0,K$4/K42))</f>
        <v>0</v>
      </c>
      <c r="L41" s="230"/>
      <c r="M41" s="395"/>
      <c r="N41" s="395"/>
      <c r="O41" s="395"/>
      <c r="P41" s="395"/>
      <c r="Q41" s="395"/>
      <c r="R41" s="395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</row>
    <row r="42" spans="1:36" ht="25.5" customHeight="1">
      <c r="A42" s="823"/>
      <c r="B42" s="825" t="s">
        <v>41</v>
      </c>
      <c r="C42" s="826"/>
      <c r="D42" s="826"/>
      <c r="E42" s="826"/>
      <c r="F42" s="826"/>
      <c r="G42" s="826"/>
      <c r="H42" s="826"/>
      <c r="I42" s="242"/>
      <c r="J42" s="242"/>
      <c r="K42" s="384">
        <f>Grupy_docelowe!H29</f>
        <v>0</v>
      </c>
      <c r="L42" s="230"/>
      <c r="M42" s="395"/>
      <c r="N42" s="395"/>
      <c r="O42" s="395"/>
      <c r="P42" s="395"/>
      <c r="Q42" s="395"/>
      <c r="R42" s="395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</row>
    <row r="43" spans="1:36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3"/>
      <c r="P43" s="33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</row>
    <row r="44" spans="1:36" ht="12.75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7"/>
      <c r="N44" s="17"/>
      <c r="O44" s="33"/>
      <c r="P44" s="33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</row>
    <row r="45" spans="1:36" ht="12.75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7"/>
      <c r="N45" s="17"/>
      <c r="O45" s="33"/>
      <c r="P45" s="33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</row>
    <row r="46" spans="1:36" ht="12.75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7"/>
      <c r="N46" s="17"/>
      <c r="O46" s="33"/>
      <c r="P46" s="33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</row>
    <row r="47" spans="1:36" ht="12.75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7"/>
      <c r="N47" s="17"/>
      <c r="O47" s="33"/>
      <c r="P47" s="33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</row>
    <row r="48" spans="1:36" ht="12.75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7"/>
      <c r="N48" s="17"/>
      <c r="O48" s="33"/>
      <c r="P48" s="33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</row>
    <row r="49" spans="1:36" ht="12.75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7"/>
      <c r="N49" s="17"/>
      <c r="O49" s="33"/>
      <c r="P49" s="33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</row>
    <row r="50" spans="1:36" ht="17.25" customHeight="1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7"/>
      <c r="N50" s="17"/>
      <c r="O50" s="33"/>
      <c r="P50" s="33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</row>
    <row r="51" spans="1:36" ht="19.5" customHeight="1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7"/>
      <c r="N51" s="17"/>
      <c r="O51" s="33"/>
      <c r="P51" s="33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</row>
    <row r="52" spans="1:51" ht="18" customHeight="1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7"/>
      <c r="M52" s="17"/>
      <c r="N52" s="17"/>
      <c r="O52" s="33"/>
      <c r="P52" s="33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Y52"/>
    </row>
    <row r="53" spans="1:36" ht="15.75" customHeight="1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7"/>
      <c r="N53" s="17"/>
      <c r="O53" s="33"/>
      <c r="P53" s="33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</row>
    <row r="54" spans="1:36" ht="19.5" customHeight="1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7"/>
      <c r="N54" s="17"/>
      <c r="O54" s="33"/>
      <c r="P54" s="33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</row>
    <row r="55" spans="1:36" ht="12.75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7"/>
      <c r="N55" s="17"/>
      <c r="O55" s="33"/>
      <c r="P55" s="33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</row>
    <row r="56" spans="1:36" ht="12.75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7"/>
      <c r="N56" s="17"/>
      <c r="O56" s="33"/>
      <c r="P56" s="33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</row>
    <row r="57" spans="1:36" ht="12.75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7"/>
      <c r="N57" s="17"/>
      <c r="O57" s="33"/>
      <c r="P57" s="33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</row>
    <row r="58" spans="1:36" ht="12.75">
      <c r="A58" s="1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7"/>
      <c r="N58" s="17"/>
      <c r="O58" s="33"/>
      <c r="P58" s="33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</row>
    <row r="59" spans="1:36" ht="12.75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7"/>
      <c r="N59" s="17"/>
      <c r="O59" s="33"/>
      <c r="P59" s="33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</row>
    <row r="60" spans="1:36" ht="12.75">
      <c r="A60" s="17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7"/>
      <c r="N60" s="17"/>
      <c r="O60" s="33"/>
      <c r="P60" s="33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</row>
    <row r="61" spans="1:36" ht="12.75">
      <c r="A61" s="17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7"/>
      <c r="N61" s="17"/>
      <c r="O61" s="33"/>
      <c r="P61" s="33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</row>
    <row r="62" spans="1:36" ht="12.75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7"/>
      <c r="N62" s="17"/>
      <c r="O62" s="33"/>
      <c r="P62" s="33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</row>
    <row r="63" spans="1:36" ht="12.75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7"/>
      <c r="N63" s="17"/>
      <c r="O63" s="33"/>
      <c r="P63" s="33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</row>
    <row r="64" spans="1:36" ht="12.75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7"/>
      <c r="N64" s="17"/>
      <c r="O64" s="33"/>
      <c r="P64" s="33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</row>
    <row r="65" spans="1:36" ht="12.75">
      <c r="A65" s="17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7"/>
      <c r="N65" s="17"/>
      <c r="O65" s="33"/>
      <c r="P65" s="33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</row>
    <row r="66" spans="1:36" ht="12.75">
      <c r="A66" s="17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7"/>
      <c r="N66" s="17"/>
      <c r="O66" s="33"/>
      <c r="P66" s="33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</row>
    <row r="67" spans="1:36" ht="12.75">
      <c r="A67" s="17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7"/>
      <c r="N67" s="17"/>
      <c r="O67" s="33"/>
      <c r="P67" s="33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</row>
    <row r="68" spans="1:36" ht="12.75">
      <c r="A68" s="17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7"/>
      <c r="N68" s="17"/>
      <c r="O68" s="33"/>
      <c r="P68" s="33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</row>
    <row r="69" spans="1:36" ht="12.75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7"/>
      <c r="N69" s="17"/>
      <c r="O69" s="33"/>
      <c r="P69" s="33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</row>
    <row r="70" spans="1:36" ht="12.75">
      <c r="A70" s="17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7"/>
      <c r="N70" s="17"/>
      <c r="O70" s="33"/>
      <c r="P70" s="33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</row>
    <row r="71" spans="1:36" ht="12.75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7"/>
      <c r="N71" s="17"/>
      <c r="O71" s="33"/>
      <c r="P71" s="33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</row>
    <row r="72" spans="1:36" ht="12.75">
      <c r="A72" s="17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7"/>
      <c r="N72" s="17"/>
      <c r="O72" s="33"/>
      <c r="P72" s="33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</row>
    <row r="73" spans="1:36" ht="12.75">
      <c r="A73" s="17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7"/>
      <c r="N73" s="17"/>
      <c r="O73" s="33"/>
      <c r="P73" s="33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</row>
    <row r="74" spans="1:36" ht="12.75">
      <c r="A74" s="17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7"/>
      <c r="N74" s="17"/>
      <c r="O74" s="33"/>
      <c r="P74" s="33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</row>
    <row r="75" spans="1:36" ht="12.75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7"/>
      <c r="N75" s="17"/>
      <c r="O75" s="33"/>
      <c r="P75" s="33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</row>
    <row r="76" spans="1:36" ht="12.75">
      <c r="A76" s="17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7"/>
      <c r="N76" s="17"/>
      <c r="O76" s="33"/>
      <c r="P76" s="33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</row>
    <row r="77" spans="1:36" ht="12.75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7"/>
      <c r="N77" s="17"/>
      <c r="O77" s="33"/>
      <c r="P77" s="33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</row>
    <row r="78" spans="1:36" ht="12.75">
      <c r="A78" s="17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7"/>
      <c r="N78" s="17"/>
      <c r="O78" s="33"/>
      <c r="P78" s="33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</row>
    <row r="79" spans="1:36" ht="12.75">
      <c r="A79" s="17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7"/>
      <c r="N79" s="17"/>
      <c r="O79" s="33"/>
      <c r="P79" s="33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</row>
    <row r="80" spans="1:36" ht="12.75">
      <c r="A80" s="17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7"/>
      <c r="N80" s="17"/>
      <c r="O80" s="33"/>
      <c r="P80" s="33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</row>
    <row r="81" spans="1:36" ht="12.75">
      <c r="A81" s="17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7"/>
      <c r="N81" s="17"/>
      <c r="O81" s="33"/>
      <c r="P81" s="33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</row>
    <row r="82" spans="1:36" ht="12.75">
      <c r="A82" s="17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7"/>
      <c r="N82" s="17"/>
      <c r="O82" s="33"/>
      <c r="P82" s="33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</row>
    <row r="83" spans="1:36" ht="12.75">
      <c r="A83" s="17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7"/>
      <c r="N83" s="17"/>
      <c r="O83" s="33"/>
      <c r="P83" s="33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</row>
    <row r="84" spans="1:36" ht="12.75">
      <c r="A84" s="17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7"/>
      <c r="N84" s="17"/>
      <c r="O84" s="33"/>
      <c r="P84" s="33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</row>
    <row r="85" spans="1:36" ht="12.75">
      <c r="A85" s="17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7"/>
      <c r="N85" s="17"/>
      <c r="O85" s="33"/>
      <c r="P85" s="33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</row>
    <row r="86" spans="1:36" ht="12.75">
      <c r="A86" s="17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7"/>
      <c r="N86" s="17"/>
      <c r="O86" s="33"/>
      <c r="P86" s="33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</row>
    <row r="87" spans="1:36" ht="12.75">
      <c r="A87" s="17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7"/>
      <c r="N87" s="17"/>
      <c r="O87" s="33"/>
      <c r="P87" s="33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</row>
    <row r="88" spans="1:36" ht="12.75">
      <c r="A88" s="17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7"/>
      <c r="N88" s="17"/>
      <c r="O88" s="33"/>
      <c r="P88" s="33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</row>
    <row r="89" spans="1:36" ht="12.75">
      <c r="A89" s="17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7"/>
      <c r="N89" s="17"/>
      <c r="O89" s="33"/>
      <c r="P89" s="33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</row>
    <row r="90" spans="1:36" ht="12.75">
      <c r="A90" s="17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7"/>
      <c r="N90" s="17"/>
      <c r="O90" s="33"/>
      <c r="P90" s="33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</row>
    <row r="91" spans="1:36" ht="12.75">
      <c r="A91" s="17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7"/>
      <c r="N91" s="17"/>
      <c r="O91" s="33"/>
      <c r="P91" s="33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</row>
    <row r="92" spans="1:36" ht="12.75">
      <c r="A92" s="17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7"/>
      <c r="N92" s="17"/>
      <c r="O92" s="33"/>
      <c r="P92" s="33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</row>
    <row r="93" spans="1:36" ht="12.75">
      <c r="A93" s="17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7"/>
      <c r="N93" s="17"/>
      <c r="O93" s="33"/>
      <c r="P93" s="33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</row>
    <row r="94" spans="1:36" ht="12.75">
      <c r="A94" s="17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7"/>
      <c r="N94" s="17"/>
      <c r="O94" s="33"/>
      <c r="P94" s="33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</row>
    <row r="95" spans="1:36" ht="12.75">
      <c r="A95" s="33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33"/>
      <c r="N95" s="17"/>
      <c r="O95" s="33"/>
      <c r="P95" s="33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</row>
    <row r="96" spans="1:36" ht="12.75">
      <c r="A96" s="33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33"/>
      <c r="N96" s="17"/>
      <c r="O96" s="33"/>
      <c r="P96" s="33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</row>
    <row r="97" spans="1:36" ht="12.75">
      <c r="A97" s="33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33"/>
      <c r="N97" s="17"/>
      <c r="O97" s="33"/>
      <c r="P97" s="33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</row>
    <row r="98" spans="1:36" ht="12.75">
      <c r="A98" s="33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33"/>
      <c r="N98" s="17"/>
      <c r="O98" s="33"/>
      <c r="P98" s="33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</row>
    <row r="99" spans="1:36" ht="12.75">
      <c r="A99" s="33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33"/>
      <c r="N99" s="17"/>
      <c r="O99" s="33"/>
      <c r="P99" s="33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</row>
    <row r="100" spans="1:36" ht="12.75">
      <c r="A100" s="33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33"/>
      <c r="N100" s="17"/>
      <c r="O100" s="33"/>
      <c r="P100" s="33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</row>
    <row r="101" spans="1:36" ht="12.75">
      <c r="A101" s="33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33"/>
      <c r="N101" s="17"/>
      <c r="O101" s="33"/>
      <c r="P101" s="33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</row>
    <row r="102" spans="1:36" ht="12.75">
      <c r="A102" s="33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33"/>
      <c r="N102" s="17"/>
      <c r="O102" s="33"/>
      <c r="P102" s="33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</row>
    <row r="103" spans="1:36" ht="12.75">
      <c r="A103" s="33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33"/>
      <c r="N103" s="17"/>
      <c r="O103" s="33"/>
      <c r="P103" s="33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</row>
    <row r="104" spans="1:36" ht="12.75">
      <c r="A104" s="33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33"/>
      <c r="N104" s="17"/>
      <c r="O104" s="33"/>
      <c r="P104" s="33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</row>
    <row r="105" spans="1:36" ht="12.75">
      <c r="A105" s="33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33"/>
      <c r="N105" s="17"/>
      <c r="O105" s="33"/>
      <c r="P105" s="33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</row>
    <row r="106" spans="1:36" ht="12.75">
      <c r="A106" s="33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33"/>
      <c r="N106" s="17"/>
      <c r="O106" s="33"/>
      <c r="P106" s="33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</row>
    <row r="107" spans="1:36" ht="12.75">
      <c r="A107" s="33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33"/>
      <c r="N107" s="17"/>
      <c r="O107" s="33"/>
      <c r="P107" s="33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</row>
    <row r="108" spans="1:36" ht="12.75">
      <c r="A108" s="33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33"/>
      <c r="N108" s="17"/>
      <c r="O108" s="33"/>
      <c r="P108" s="33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</row>
    <row r="109" spans="1:36" ht="12.75">
      <c r="A109" s="33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33"/>
      <c r="N109" s="17"/>
      <c r="O109" s="33"/>
      <c r="P109" s="33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</row>
    <row r="110" spans="1:36" ht="12.75">
      <c r="A110" s="33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33"/>
      <c r="N110" s="17"/>
      <c r="O110" s="33"/>
      <c r="P110" s="33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</row>
    <row r="111" spans="1:36" ht="12.75">
      <c r="A111" s="33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33"/>
      <c r="N111" s="17"/>
      <c r="O111" s="33"/>
      <c r="P111" s="33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</row>
    <row r="112" spans="1:36" ht="12.75">
      <c r="A112" s="33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33"/>
      <c r="N112" s="17"/>
      <c r="O112" s="33"/>
      <c r="P112" s="33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</row>
    <row r="113" spans="1:36" ht="12.75">
      <c r="A113" s="33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33"/>
      <c r="N113" s="17"/>
      <c r="O113" s="33"/>
      <c r="P113" s="33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</row>
    <row r="114" spans="1:36" ht="12.75">
      <c r="A114" s="33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33"/>
      <c r="N114" s="17"/>
      <c r="O114" s="33"/>
      <c r="P114" s="33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</row>
    <row r="115" spans="1:36" ht="12.75">
      <c r="A115" s="33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33"/>
      <c r="N115" s="17"/>
      <c r="O115" s="33"/>
      <c r="P115" s="33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</row>
    <row r="116" spans="1:36" ht="12.75">
      <c r="A116" s="33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33"/>
      <c r="N116" s="17"/>
      <c r="O116" s="33"/>
      <c r="P116" s="33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</row>
    <row r="117" spans="1:36" ht="12.75">
      <c r="A117" s="33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33"/>
      <c r="N117" s="17"/>
      <c r="O117" s="33"/>
      <c r="P117" s="33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</row>
    <row r="118" spans="1:36" ht="12.75">
      <c r="A118" s="33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33"/>
      <c r="N118" s="17"/>
      <c r="O118" s="33"/>
      <c r="P118" s="33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</row>
    <row r="119" spans="1:36" ht="12.75">
      <c r="A119" s="33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33"/>
      <c r="N119" s="17"/>
      <c r="O119" s="33"/>
      <c r="P119" s="33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</row>
    <row r="120" spans="1:36" ht="12.75">
      <c r="A120" s="33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33"/>
      <c r="N120" s="17"/>
      <c r="O120" s="33"/>
      <c r="P120" s="33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</row>
    <row r="121" spans="1:36" ht="12.75">
      <c r="A121" s="33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33"/>
      <c r="N121" s="17"/>
      <c r="O121" s="33"/>
      <c r="P121" s="33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</row>
    <row r="122" spans="1:36" ht="12.75">
      <c r="A122" s="33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33"/>
      <c r="N122" s="17"/>
      <c r="O122" s="33"/>
      <c r="P122" s="33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</row>
    <row r="123" spans="1:36" ht="12.75">
      <c r="A123" s="33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33"/>
      <c r="N123" s="17"/>
      <c r="O123" s="33"/>
      <c r="P123" s="33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</row>
    <row r="124" spans="1:36" ht="12.75">
      <c r="A124" s="33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33"/>
      <c r="N124" s="17"/>
      <c r="O124" s="33"/>
      <c r="P124" s="33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</row>
    <row r="125" spans="1:36" ht="12.75">
      <c r="A125" s="33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33"/>
      <c r="N125" s="17"/>
      <c r="O125" s="33"/>
      <c r="P125" s="33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</row>
    <row r="126" spans="1:36" ht="12.75">
      <c r="A126" s="33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33"/>
      <c r="N126" s="17"/>
      <c r="O126" s="33"/>
      <c r="P126" s="33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</row>
    <row r="127" spans="1:36" ht="12.75">
      <c r="A127" s="33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</row>
    <row r="128" spans="1:36" ht="12.75">
      <c r="A128" s="33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</row>
    <row r="129" spans="1:36" ht="12.75">
      <c r="A129" s="33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</row>
    <row r="130" spans="1:36" ht="12.75">
      <c r="A130" s="33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</row>
    <row r="131" spans="1:36" ht="12.75">
      <c r="A131" s="33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</row>
    <row r="132" spans="1:36" ht="12.75">
      <c r="A132" s="33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</row>
    <row r="133" spans="1:36" ht="12.75">
      <c r="A133" s="33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</row>
    <row r="134" spans="1:36" ht="12.75">
      <c r="A134" s="33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</row>
    <row r="135" spans="1:36" ht="12.75">
      <c r="A135" s="33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</row>
    <row r="136" spans="1:36" ht="12.75">
      <c r="A136" s="33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</row>
    <row r="137" spans="1:36" ht="12.75">
      <c r="A137" s="33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</row>
    <row r="138" spans="1:36" ht="12.75">
      <c r="A138" s="33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</row>
    <row r="139" spans="1:36" ht="12.75">
      <c r="A139" s="33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</row>
    <row r="140" spans="1:36" ht="12.75">
      <c r="A140" s="33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</row>
    <row r="141" spans="1:36" ht="12.75">
      <c r="A141" s="33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</row>
    <row r="142" spans="1:36" ht="12.75">
      <c r="A142" s="33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</row>
    <row r="143" spans="1:36" ht="12.75">
      <c r="A143" s="33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</row>
    <row r="144" spans="1:36" ht="12.75">
      <c r="A144" s="33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</row>
    <row r="145" spans="1:36" ht="12.75">
      <c r="A145" s="33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</row>
    <row r="146" spans="1:36" ht="12.75">
      <c r="A146" s="33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</row>
    <row r="147" spans="1:36" ht="12.75">
      <c r="A147" s="33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</row>
    <row r="148" spans="1:36" ht="12.75">
      <c r="A148" s="33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</row>
    <row r="149" spans="1:36" ht="12.75">
      <c r="A149" s="33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</row>
    <row r="150" spans="1:36" ht="12.75">
      <c r="A150" s="33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</row>
    <row r="151" spans="1:36" ht="12.75">
      <c r="A151" s="33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</row>
    <row r="152" spans="1:36" ht="12.75">
      <c r="A152" s="33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</row>
    <row r="153" spans="1:36" ht="12.75">
      <c r="A153" s="33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</row>
    <row r="154" spans="1:36" ht="12.75">
      <c r="A154" s="33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</row>
    <row r="155" spans="1:36" ht="12.75">
      <c r="A155" s="33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</row>
    <row r="156" spans="1:36" ht="12.75">
      <c r="A156" s="33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</row>
    <row r="157" spans="1:36" ht="12.75">
      <c r="A157" s="33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</row>
    <row r="158" spans="1:36" ht="12.75">
      <c r="A158" s="33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</row>
    <row r="159" spans="1:36" ht="12.75">
      <c r="A159" s="33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</row>
    <row r="160" spans="1:36" ht="12.75">
      <c r="A160" s="33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</row>
    <row r="161" spans="1:36" ht="12.75">
      <c r="A161" s="33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</row>
    <row r="162" spans="1:36" ht="12.75">
      <c r="A162" s="33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</row>
    <row r="163" spans="1:36" ht="12.75">
      <c r="A163" s="33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</row>
    <row r="164" spans="1:36" ht="12.75">
      <c r="A164" s="33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</row>
    <row r="165" spans="1:36" ht="12.75">
      <c r="A165" s="33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</row>
    <row r="166" spans="1:36" ht="12.75">
      <c r="A166" s="33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</row>
    <row r="167" spans="1:36" ht="12.75">
      <c r="A167" s="33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</row>
    <row r="168" spans="1:36" ht="12.75">
      <c r="A168" s="33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</row>
    <row r="169" spans="1:36" ht="12.75">
      <c r="A169" s="33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</row>
    <row r="170" spans="1:36" ht="12.75">
      <c r="A170" s="33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</row>
    <row r="171" spans="1:36" ht="12.75">
      <c r="A171" s="33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</row>
    <row r="172" spans="1:36" ht="12.75">
      <c r="A172" s="33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</row>
    <row r="173" spans="1:36" ht="12.75">
      <c r="A173" s="33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</row>
    <row r="174" spans="1:36" ht="12.75">
      <c r="A174" s="33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</row>
    <row r="175" spans="1:36" ht="12.75">
      <c r="A175" s="33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</row>
    <row r="176" spans="1:36" ht="12.75">
      <c r="A176" s="33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</row>
    <row r="177" spans="1:36" ht="12.75">
      <c r="A177" s="33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:36" ht="12.75">
      <c r="A178" s="33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:36" ht="12.75">
      <c r="A179" s="33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:36" ht="12.75">
      <c r="A180" s="33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:36" ht="12.75">
      <c r="A181" s="33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:36" ht="12.75">
      <c r="A182" s="33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:36" ht="12.75">
      <c r="A183" s="33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:36" ht="12.75">
      <c r="A184" s="33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:36" ht="12.75">
      <c r="A185" s="33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:36" ht="12.75">
      <c r="A186" s="33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:36" ht="12.75">
      <c r="A187" s="33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:36" ht="12.75">
      <c r="A188" s="33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</row>
    <row r="189" spans="1:36" ht="12.75">
      <c r="A189" s="33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</row>
    <row r="190" spans="1:36" ht="12.75">
      <c r="A190" s="33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</row>
    <row r="191" spans="1:36" ht="12.75">
      <c r="A191" s="33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</row>
    <row r="192" spans="1:36" ht="12.75">
      <c r="A192" s="33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</row>
    <row r="193" spans="1:36" ht="12.75">
      <c r="A193" s="33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</row>
    <row r="194" spans="1:36" ht="12.75">
      <c r="A194" s="33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</row>
    <row r="195" spans="1:36" ht="12.75">
      <c r="A195" s="33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</row>
    <row r="196" spans="1:36" ht="12.75">
      <c r="A196" s="33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</row>
    <row r="197" spans="1:36" ht="12.75">
      <c r="A197" s="33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</row>
    <row r="198" spans="1:36" ht="12.75">
      <c r="A198" s="33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</row>
    <row r="199" spans="1:36" ht="12.75">
      <c r="A199" s="33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</row>
    <row r="200" spans="1:36" ht="12.75">
      <c r="A200" s="33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</row>
    <row r="201" spans="1:36" ht="12.75">
      <c r="A201" s="33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</row>
    <row r="202" spans="1:36" ht="12.75">
      <c r="A202" s="33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</row>
    <row r="203" spans="1:36" ht="12.75">
      <c r="A203" s="33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</row>
    <row r="204" spans="1:36" ht="12.75">
      <c r="A204" s="33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</row>
    <row r="205" spans="1:36" ht="12.75">
      <c r="A205" s="33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</row>
    <row r="206" spans="1:36" ht="12.75">
      <c r="A206" s="33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</row>
    <row r="207" spans="1:36" ht="12.75">
      <c r="A207" s="33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</row>
    <row r="208" spans="1:36" ht="12.75">
      <c r="A208" s="33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</row>
    <row r="209" spans="1:36" ht="12.75">
      <c r="A209" s="33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</row>
    <row r="210" spans="1:36" ht="12.75" customHeight="1">
      <c r="A210" s="33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</row>
    <row r="211" spans="1:36" ht="12.75">
      <c r="A211" s="33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</row>
    <row r="212" spans="1:36" ht="12.75">
      <c r="A212" s="33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</row>
    <row r="213" spans="1:36" ht="12.75" customHeight="1">
      <c r="A213" s="33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</row>
    <row r="214" spans="1:36" ht="12.75" customHeight="1">
      <c r="A214" s="33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</row>
    <row r="215" spans="1:36" ht="12.75" customHeight="1">
      <c r="A215" s="33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</row>
    <row r="216" spans="1:36" ht="12.75" customHeight="1">
      <c r="A216" s="33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</row>
    <row r="217" spans="1:36" ht="13.5" customHeight="1">
      <c r="A217" s="33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</row>
    <row r="218" spans="1:36" ht="12.75">
      <c r="A218" s="33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</row>
    <row r="219" spans="1:36" ht="12.75">
      <c r="A219" s="33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</row>
    <row r="220" spans="1:36" ht="12.75">
      <c r="A220" s="33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</row>
    <row r="221" spans="1:36" ht="12.75">
      <c r="A221" s="33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</row>
    <row r="222" spans="1:36" ht="12.75">
      <c r="A222" s="33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</row>
    <row r="223" spans="1:36" ht="12.75">
      <c r="A223" s="33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</row>
    <row r="224" spans="1:36" ht="12.75">
      <c r="A224" s="33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</row>
    <row r="225" spans="1:36" ht="12.75">
      <c r="A225" s="33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</row>
    <row r="226" spans="1:36" ht="12.75">
      <c r="A226" s="33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</row>
    <row r="227" spans="1:36" ht="12.75">
      <c r="A227" s="33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</row>
    <row r="228" spans="1:36" ht="12.75">
      <c r="A228" s="33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</row>
    <row r="229" spans="1:36" ht="12.75" customHeight="1">
      <c r="A229" s="33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</row>
    <row r="230" spans="1:36" ht="12" customHeight="1">
      <c r="A230" s="33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</row>
    <row r="231" spans="1:36" ht="12.75">
      <c r="A231" s="33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</row>
    <row r="232" spans="1:36" ht="12.75">
      <c r="A232" s="33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</row>
    <row r="233" spans="1:36" ht="12.75">
      <c r="A233" s="33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</row>
    <row r="234" spans="1:36" ht="12.75">
      <c r="A234" s="33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</row>
    <row r="235" spans="1:36" ht="12.75" customHeight="1">
      <c r="A235" s="33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</row>
    <row r="236" spans="1:36" ht="12.75">
      <c r="A236" s="33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</row>
    <row r="237" spans="1:36" ht="12.75">
      <c r="A237" s="33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</row>
    <row r="238" spans="1:36" ht="12.75">
      <c r="A238" s="33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</row>
    <row r="239" spans="1:36" ht="12.75">
      <c r="A239" s="33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</row>
    <row r="240" spans="1:36" ht="12.75">
      <c r="A240" s="33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</row>
    <row r="241" spans="1:36" ht="12.75" customHeight="1">
      <c r="A241" s="33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</row>
    <row r="242" spans="1:36" ht="12.75">
      <c r="A242" s="33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</row>
    <row r="243" spans="1:36" ht="12.75">
      <c r="A243" s="33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</row>
    <row r="244" spans="1:36" ht="12.75">
      <c r="A244" s="33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</row>
    <row r="245" spans="1:36" ht="12.75">
      <c r="A245" s="33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</row>
    <row r="246" spans="1:36" ht="29.25" customHeight="1">
      <c r="A246" s="33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</row>
    <row r="247" spans="1:36" ht="40.5" customHeight="1">
      <c r="A247" s="33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</row>
    <row r="248" spans="1:36" ht="12.75">
      <c r="A248" s="33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</row>
    <row r="249" spans="1:36" ht="12.75">
      <c r="A249" s="33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</row>
    <row r="250" spans="1:36" ht="12.75">
      <c r="A250" s="33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</row>
    <row r="251" spans="1:36" ht="12.75">
      <c r="A251" s="33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</row>
    <row r="252" spans="1:36" ht="12.75">
      <c r="A252" s="33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</row>
    <row r="253" spans="1:36" ht="12.75" customHeight="1">
      <c r="A253" s="33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</row>
    <row r="254" spans="1:36" ht="12.75">
      <c r="A254" s="33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</row>
    <row r="255" spans="1:36" ht="12.75">
      <c r="A255" s="33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</row>
    <row r="256" spans="1:36" ht="12.75">
      <c r="A256" s="33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</row>
    <row r="257" spans="1:36" ht="12.75">
      <c r="A257" s="33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</row>
    <row r="258" spans="1:36" ht="12.75">
      <c r="A258" s="33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</row>
    <row r="259" spans="1:36" ht="12.75" customHeight="1">
      <c r="A259" s="33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</row>
    <row r="260" spans="1:36" ht="12.75">
      <c r="A260" s="33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</row>
    <row r="261" spans="1:36" ht="12.75">
      <c r="A261" s="33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</row>
    <row r="262" spans="1:36" ht="12.75">
      <c r="A262" s="33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</row>
    <row r="263" spans="1:36" ht="12.75">
      <c r="A263" s="33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</row>
    <row r="264" spans="1:36" ht="12.75">
      <c r="A264" s="33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</row>
    <row r="265" spans="1:36" ht="12.75" customHeight="1">
      <c r="A265" s="33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</row>
    <row r="266" spans="1:36" ht="12.75">
      <c r="A266" s="33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</row>
    <row r="267" spans="1:36" ht="12.75">
      <c r="A267" s="33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</row>
    <row r="268" spans="1:36" ht="12.75">
      <c r="A268" s="33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</row>
    <row r="269" spans="1:36" ht="12.75">
      <c r="A269" s="33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</row>
    <row r="270" spans="1:36" ht="30.75" customHeight="1">
      <c r="A270" s="33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</row>
    <row r="271" spans="1:36" ht="34.5" customHeight="1">
      <c r="A271" s="33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</row>
    <row r="272" spans="1:36" ht="12.75">
      <c r="A272" s="33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</row>
    <row r="273" spans="1:36" ht="12.75">
      <c r="A273" s="33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</row>
    <row r="274" spans="1:36" ht="12.75">
      <c r="A274" s="33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</row>
    <row r="275" spans="1:36" ht="12.75">
      <c r="A275" s="33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</row>
    <row r="276" spans="1:36" ht="12.75">
      <c r="A276" s="33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</row>
    <row r="277" spans="1:36" ht="12.75" customHeight="1">
      <c r="A277" s="33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</row>
    <row r="278" spans="1:36" ht="12.75">
      <c r="A278" s="33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</row>
    <row r="279" spans="1:36" ht="12.75">
      <c r="A279" s="33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</row>
    <row r="280" spans="1:36" ht="12.75">
      <c r="A280" s="33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</row>
    <row r="281" spans="1:36" ht="12.75">
      <c r="A281" s="33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</row>
    <row r="282" spans="1:36" ht="12.75" customHeight="1">
      <c r="A282" s="33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</row>
    <row r="283" spans="1:36" ht="25.5" customHeight="1">
      <c r="A283" s="33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</row>
    <row r="284" spans="1:36" ht="12.75">
      <c r="A284" s="33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</row>
    <row r="285" spans="1:36" ht="12.75">
      <c r="A285" s="33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</row>
    <row r="286" spans="1:36" ht="12.75">
      <c r="A286" s="33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</row>
    <row r="287" spans="1:36" ht="12.75">
      <c r="A287" s="33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</row>
    <row r="288" spans="1:36" ht="12.75">
      <c r="A288" s="33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</row>
    <row r="289" spans="1:36" ht="12.75">
      <c r="A289" s="33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</row>
    <row r="290" spans="1:36" ht="12.75">
      <c r="A290" s="33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</row>
    <row r="291" spans="1:36" ht="12.75">
      <c r="A291" s="33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</row>
    <row r="292" spans="1:36" ht="12.75">
      <c r="A292" s="33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</row>
    <row r="293" spans="1:36" ht="12.75">
      <c r="A293" s="33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</row>
    <row r="294" spans="1:36" ht="12.75">
      <c r="A294" s="33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</row>
    <row r="295" spans="1:36" ht="12.75">
      <c r="A295" s="33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</row>
    <row r="296" spans="1:36" ht="12.75">
      <c r="A296" s="33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</row>
    <row r="297" spans="1:36" ht="12.75">
      <c r="A297" s="33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</row>
    <row r="298" spans="1:36" ht="12.75">
      <c r="A298" s="33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</row>
    <row r="299" spans="1:36" ht="12.75">
      <c r="A299" s="33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</row>
    <row r="300" spans="1:36" ht="12.75">
      <c r="A300" s="33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</row>
    <row r="301" spans="1:36" ht="12.75">
      <c r="A301" s="33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</row>
    <row r="302" spans="1:36" ht="12.75">
      <c r="A302" s="33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</row>
    <row r="303" spans="1:13" ht="12.7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</row>
    <row r="304" spans="1:13" ht="12.7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</row>
    <row r="305" spans="1:13" ht="12.7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</row>
    <row r="306" spans="1:13" ht="12.7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</row>
    <row r="307" spans="1:13" ht="12.7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</row>
    <row r="308" spans="1:13" ht="12.7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</row>
    <row r="309" spans="1:13" ht="12.7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</row>
    <row r="310" spans="1:13" ht="12.7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</row>
    <row r="311" spans="1:13" ht="12.7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</row>
    <row r="312" spans="1:13" ht="12.7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</row>
    <row r="313" spans="1:13" ht="12.7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</row>
    <row r="314" spans="1:13" ht="12.7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</row>
    <row r="315" spans="1:13" ht="12.7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</row>
    <row r="316" spans="1:13" ht="12.7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</row>
    <row r="317" spans="1:13" ht="12.7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</row>
    <row r="318" spans="1:13" ht="12.7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</row>
    <row r="319" spans="1:13" ht="12.7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</row>
    <row r="320" spans="1:13" ht="12.7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</row>
    <row r="321" spans="1:13" ht="12.7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</row>
    <row r="322" spans="1:13" ht="12.7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</row>
    <row r="323" spans="1:13" ht="12.7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</row>
    <row r="324" spans="1:13" ht="12.7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</row>
    <row r="325" spans="1:13" ht="12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</row>
    <row r="326" spans="1:13" ht="12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</row>
    <row r="327" spans="1:13" ht="12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</row>
    <row r="328" spans="1:13" ht="12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</row>
    <row r="329" spans="1:13" ht="12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</row>
    <row r="330" spans="1:13" ht="12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</row>
    <row r="331" spans="1:13" ht="12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</row>
    <row r="332" spans="1:13" ht="12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</row>
    <row r="333" spans="1:13" ht="12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</row>
    <row r="334" spans="1:13" ht="12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</row>
    <row r="335" spans="1:13" ht="12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</row>
    <row r="336" spans="1:13" ht="12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</row>
    <row r="337" spans="1:13" ht="12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</row>
    <row r="338" spans="1:13" ht="12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</row>
    <row r="339" spans="1:13" ht="12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</row>
    <row r="340" spans="1:13" ht="12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</row>
    <row r="341" spans="1:13" ht="12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</row>
    <row r="342" spans="1:13" ht="12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</row>
    <row r="343" spans="1:13" ht="12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</row>
    <row r="344" spans="1:13" ht="12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</row>
    <row r="345" spans="1:13" ht="12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</row>
    <row r="346" spans="1:13" ht="12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</row>
    <row r="347" spans="1:13" ht="12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</row>
    <row r="348" spans="1:13" ht="12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</row>
    <row r="349" spans="1:13" ht="12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</row>
    <row r="350" spans="1:13" ht="12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</row>
    <row r="351" spans="1:13" ht="12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</row>
    <row r="352" spans="1:13" ht="12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</row>
    <row r="353" spans="1:13" ht="12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</row>
    <row r="354" spans="1:13" ht="12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</row>
    <row r="355" spans="1:13" ht="12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</row>
    <row r="356" spans="1:13" ht="12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</row>
    <row r="357" spans="1:13" ht="12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</row>
    <row r="358" spans="1:13" ht="12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</row>
    <row r="359" spans="1:13" ht="12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</row>
    <row r="360" spans="1:13" ht="12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</row>
    <row r="361" spans="1:13" ht="12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</row>
    <row r="362" spans="1:13" ht="12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</row>
    <row r="363" spans="1:13" ht="12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</row>
    <row r="364" spans="1:13" ht="12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</row>
    <row r="365" spans="1:13" ht="12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</row>
    <row r="366" spans="1:13" ht="12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</row>
    <row r="367" spans="1:13" ht="12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</row>
    <row r="368" spans="1:13" ht="12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</row>
    <row r="369" spans="1:13" ht="12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</row>
    <row r="370" spans="1:13" ht="12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</row>
    <row r="371" spans="1:13" ht="12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</row>
    <row r="372" spans="1:13" ht="12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</row>
    <row r="373" spans="1:13" ht="12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</row>
    <row r="374" spans="1:13" ht="12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</row>
    <row r="375" spans="1:13" ht="12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</row>
    <row r="376" spans="1:13" ht="12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</row>
    <row r="377" spans="1:13" ht="12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</row>
    <row r="378" spans="1:13" ht="12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</row>
    <row r="379" spans="1:13" ht="12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</row>
    <row r="380" spans="1:13" ht="12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</row>
    <row r="381" spans="1:13" ht="12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</row>
    <row r="382" spans="1:13" ht="12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</row>
    <row r="383" spans="1:13" ht="12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</row>
    <row r="384" spans="1:13" ht="12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</row>
    <row r="385" spans="1:13" ht="12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</row>
    <row r="386" spans="1:13" ht="12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</row>
    <row r="387" spans="1:13" ht="12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</row>
    <row r="388" spans="1:13" ht="12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</row>
    <row r="389" spans="1:13" ht="12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</row>
    <row r="390" spans="1:13" ht="12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</row>
    <row r="391" spans="1:13" ht="12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</row>
    <row r="392" spans="1:13" ht="12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</row>
    <row r="393" spans="1:13" ht="12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</row>
    <row r="394" spans="1:13" ht="12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</row>
    <row r="395" spans="1:13" ht="12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</row>
    <row r="396" spans="1:13" ht="12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</row>
    <row r="397" spans="1:13" ht="12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</row>
    <row r="398" spans="1:13" ht="12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</row>
    <row r="399" spans="1:13" ht="12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</row>
    <row r="400" spans="1:13" ht="12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</row>
    <row r="401" spans="1:13" ht="12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</row>
    <row r="402" spans="1:13" ht="12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</row>
    <row r="403" spans="1:13" ht="12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</row>
    <row r="404" spans="1:13" ht="12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</row>
    <row r="405" spans="1:13" ht="12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</row>
    <row r="406" spans="1:13" ht="12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</row>
    <row r="407" spans="1:13" ht="12.7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</row>
    <row r="408" spans="1:13" ht="12.7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</row>
    <row r="409" spans="1:13" ht="12.7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</row>
    <row r="410" spans="1:13" ht="12.7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</row>
    <row r="411" spans="1:13" ht="12.7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</row>
    <row r="412" spans="1:13" ht="12.7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</row>
    <row r="413" spans="1:13" ht="12.7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</row>
    <row r="414" spans="1:13" ht="12.7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</row>
    <row r="415" spans="1:13" ht="12.7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</row>
    <row r="416" spans="1:13" ht="12.7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</row>
    <row r="417" spans="1:13" ht="12.75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</row>
    <row r="418" spans="1:13" ht="12.7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</row>
    <row r="419" spans="1:13" ht="12.7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</row>
    <row r="420" spans="1:13" ht="12.75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</row>
    <row r="421" spans="1:13" ht="12.75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</row>
    <row r="422" spans="1:13" ht="12.75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</row>
    <row r="423" spans="1:13" ht="12.75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</row>
    <row r="424" spans="1:13" ht="12.75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</row>
    <row r="425" spans="1:13" ht="12.7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</row>
    <row r="426" spans="1:13" ht="12.75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</row>
    <row r="427" spans="1:13" ht="12.75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</row>
    <row r="428" spans="1:13" ht="12.75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</row>
    <row r="429" spans="1:13" ht="12.75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</row>
    <row r="430" spans="1:13" ht="12.75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</row>
    <row r="431" spans="1:13" ht="12.75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</row>
    <row r="432" spans="1:13" ht="12.75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</row>
    <row r="433" spans="1:13" ht="12.7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</row>
    <row r="434" spans="1:13" ht="12.7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</row>
    <row r="435" spans="1:13" ht="12.7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</row>
    <row r="436" spans="1:13" ht="12.75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</row>
    <row r="437" spans="1:13" ht="12.75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</row>
    <row r="438" spans="1:13" ht="12.75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</row>
    <row r="439" spans="1:13" ht="12.75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</row>
    <row r="440" spans="1:13" ht="12.75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</row>
    <row r="441" spans="1:13" ht="12.75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</row>
    <row r="442" spans="1:13" ht="12.75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</row>
    <row r="443" spans="1:13" ht="12.75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</row>
    <row r="444" spans="1:13" ht="12.75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</row>
    <row r="445" spans="1:13" ht="12.7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</row>
    <row r="446" spans="1:13" ht="12.75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</row>
    <row r="447" spans="1:13" ht="12.75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</row>
    <row r="448" spans="1:13" ht="12.75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</row>
    <row r="449" spans="1:13" ht="12.75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</row>
    <row r="450" spans="1:13" ht="12.75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</row>
    <row r="451" spans="1:13" ht="12.75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</row>
    <row r="452" spans="1:13" ht="12.75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</row>
    <row r="453" spans="1:13" ht="12.75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</row>
    <row r="454" spans="1:13" ht="12.75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</row>
    <row r="455" spans="1:13" ht="12.7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</row>
    <row r="456" spans="1:13" ht="12.75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</row>
    <row r="457" spans="1:13" ht="12.75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</row>
    <row r="458" spans="1:13" ht="12.75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</row>
    <row r="459" spans="1:13" ht="12.75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</row>
    <row r="460" spans="1:13" ht="12.75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</row>
    <row r="461" spans="1:13" ht="12.75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</row>
    <row r="462" spans="1:13" ht="12.75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</row>
    <row r="463" spans="1:13" ht="12.75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</row>
    <row r="464" spans="1:13" ht="12.75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</row>
    <row r="465" spans="1:13" ht="12.7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</row>
    <row r="466" spans="1:13" ht="12.75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</row>
    <row r="467" spans="1:13" ht="12.7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</row>
    <row r="468" spans="1:13" ht="12.7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</row>
    <row r="469" spans="1:13" ht="12.7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</row>
    <row r="470" spans="1:13" ht="12.75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</row>
    <row r="471" spans="1:13" ht="12.75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</row>
    <row r="472" spans="1:13" ht="12.75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</row>
    <row r="473" spans="1:13" ht="12.75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</row>
    <row r="474" spans="1:13" ht="12.75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</row>
    <row r="475" spans="1:13" ht="12.7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</row>
    <row r="476" spans="1:13" ht="12.75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</row>
    <row r="477" spans="1:13" ht="12.75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</row>
    <row r="478" spans="1:13" ht="12.75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</row>
    <row r="479" spans="1:13" ht="12.75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</row>
    <row r="480" spans="1:13" ht="12.75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</row>
    <row r="481" spans="1:13" ht="12.7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</row>
    <row r="482" spans="1:13" ht="12.7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</row>
    <row r="483" spans="1:13" ht="12.75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</row>
    <row r="484" spans="1:13" ht="12.75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</row>
    <row r="485" spans="1:13" ht="12.7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</row>
    <row r="486" spans="1:13" ht="12.75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</row>
    <row r="487" spans="1:13" ht="12.75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</row>
    <row r="488" spans="1:13" ht="12.75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</row>
    <row r="489" spans="1:13" ht="12.75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</row>
    <row r="490" spans="1:13" ht="12.75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</row>
    <row r="491" spans="1:13" ht="12.75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</row>
    <row r="492" spans="1:13" ht="12.75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</row>
    <row r="493" spans="1:13" ht="12.75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</row>
    <row r="494" spans="1:13" ht="12.75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</row>
    <row r="495" spans="1:13" ht="12.7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</row>
    <row r="496" spans="1:13" ht="12.75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</row>
    <row r="497" spans="1:13" ht="12.75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</row>
    <row r="498" spans="1:13" ht="12.75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</row>
    <row r="499" spans="1:13" ht="12.75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</row>
    <row r="500" spans="1:13" ht="12.75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</row>
    <row r="501" spans="1:13" ht="12.75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</row>
    <row r="502" spans="1:13" ht="12.75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</row>
    <row r="503" spans="1:13" ht="12.75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</row>
    <row r="504" spans="1:13" ht="12.75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</row>
    <row r="505" spans="1:13" ht="12.75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</row>
    <row r="506" spans="1:13" ht="12.75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</row>
    <row r="507" spans="1:13" ht="12.75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</row>
    <row r="508" spans="1:13" ht="12.75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</row>
    <row r="509" spans="1:13" ht="12.75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</row>
    <row r="510" spans="1:13" ht="12.75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</row>
    <row r="511" spans="1:13" ht="12.75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</row>
    <row r="512" spans="1:13" ht="12.75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</row>
    <row r="513" spans="1:13" ht="12.75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</row>
    <row r="514" spans="1:13" ht="12.75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</row>
    <row r="515" spans="1:13" ht="12.75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</row>
    <row r="516" spans="1:13" ht="12.75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</row>
    <row r="517" spans="1:13" ht="12.75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</row>
    <row r="518" spans="1:13" ht="12.75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</row>
    <row r="519" spans="1:13" ht="12.75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</row>
    <row r="520" spans="1:13" ht="12.75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</row>
    <row r="521" spans="1:13" ht="12.75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</row>
    <row r="522" spans="1:13" ht="12.75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</row>
    <row r="523" spans="1:13" ht="12.75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</row>
    <row r="524" spans="1:13" ht="12.75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</row>
    <row r="525" spans="1:13" ht="12.75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</row>
    <row r="526" spans="1:13" ht="12.75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</row>
    <row r="527" spans="1:13" ht="12.75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</row>
    <row r="528" spans="1:13" ht="12.75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</row>
    <row r="529" spans="1:13" ht="12.75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</row>
    <row r="530" spans="1:13" ht="12.75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</row>
    <row r="531" spans="1:13" ht="12.75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</row>
    <row r="532" spans="1:13" ht="12.75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</row>
    <row r="533" spans="1:13" ht="12.75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</row>
    <row r="534" spans="1:13" ht="12.75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</row>
    <row r="535" spans="1:13" ht="12.75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</row>
    <row r="536" spans="1:13" ht="12.75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</row>
    <row r="537" spans="1:13" ht="12.75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</row>
    <row r="538" spans="1:13" ht="12.75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</row>
    <row r="539" spans="1:13" ht="12.75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</row>
    <row r="540" spans="1:13" ht="12.75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</row>
    <row r="541" spans="1:13" ht="12.75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</row>
    <row r="542" spans="1:13" ht="12.75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</row>
    <row r="543" spans="1:13" ht="12.75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</row>
    <row r="544" spans="1:13" ht="12.75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</row>
    <row r="545" spans="1:13" ht="12.75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</row>
    <row r="546" spans="1:13" ht="12.75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</row>
    <row r="547" spans="1:13" ht="12.75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</row>
    <row r="548" spans="1:13" ht="12.75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</row>
    <row r="549" spans="1:13" ht="12.75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</row>
    <row r="550" spans="1:13" ht="12.75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</row>
    <row r="551" spans="1:13" ht="12.75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</row>
    <row r="552" spans="1:13" ht="12.75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</row>
    <row r="553" spans="1:13" ht="12.75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</row>
    <row r="554" spans="1:13" ht="12.75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</row>
    <row r="555" spans="1:13" ht="12.75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</row>
    <row r="556" spans="1:13" ht="12.75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</row>
    <row r="557" spans="1:13" ht="12.75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</row>
    <row r="558" spans="1:13" ht="12.75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</row>
    <row r="559" spans="1:13" ht="12.75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</row>
    <row r="560" spans="1:13" ht="12.75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</row>
    <row r="561" spans="1:13" ht="12.75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</row>
    <row r="562" spans="1:13" ht="12.75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</row>
    <row r="563" spans="1:13" ht="12.75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</row>
    <row r="564" spans="1:13" ht="12.75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</row>
    <row r="565" spans="1:13" ht="12.75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</row>
    <row r="566" spans="1:13" ht="12.75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</row>
    <row r="567" spans="1:13" ht="12.75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</row>
    <row r="568" spans="1:13" ht="12.75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</row>
    <row r="569" spans="1:13" ht="12.75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</row>
    <row r="570" spans="1:13" ht="12.75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</row>
    <row r="571" spans="1:13" ht="12.75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</row>
    <row r="572" spans="1:13" ht="12.75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</row>
    <row r="573" spans="1:13" ht="12.75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</row>
    <row r="574" spans="1:13" ht="12.75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</row>
    <row r="575" spans="1:13" ht="12.75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</row>
    <row r="576" spans="1:13" ht="12.75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</row>
  </sheetData>
  <sheetProtection password="FA29" sheet="1" objects="1" scenarios="1" formatColumns="0" formatRows="0"/>
  <mergeCells count="46">
    <mergeCell ref="O15:P15"/>
    <mergeCell ref="B35:G35"/>
    <mergeCell ref="B26:G26"/>
    <mergeCell ref="B28:G28"/>
    <mergeCell ref="B27:J27"/>
    <mergeCell ref="B30:G30"/>
    <mergeCell ref="B29:J29"/>
    <mergeCell ref="B24:G24"/>
    <mergeCell ref="B31:J31"/>
    <mergeCell ref="B32:G32"/>
    <mergeCell ref="B3:G3"/>
    <mergeCell ref="B8:G8"/>
    <mergeCell ref="B9:G9"/>
    <mergeCell ref="B17:G17"/>
    <mergeCell ref="B12:G12"/>
    <mergeCell ref="B13:G13"/>
    <mergeCell ref="B14:G14"/>
    <mergeCell ref="B5:G5"/>
    <mergeCell ref="B11:G11"/>
    <mergeCell ref="B6:G6"/>
    <mergeCell ref="A16:A42"/>
    <mergeCell ref="B22:G22"/>
    <mergeCell ref="B36:G36"/>
    <mergeCell ref="B40:H40"/>
    <mergeCell ref="B41:H41"/>
    <mergeCell ref="B42:H42"/>
    <mergeCell ref="B18:G18"/>
    <mergeCell ref="H17:J17"/>
    <mergeCell ref="B19:G19"/>
    <mergeCell ref="H19:J19"/>
    <mergeCell ref="B7:G7"/>
    <mergeCell ref="B39:J39"/>
    <mergeCell ref="B23:J23"/>
    <mergeCell ref="A2:L2"/>
    <mergeCell ref="A3:A5"/>
    <mergeCell ref="B16:G16"/>
    <mergeCell ref="B38:G38"/>
    <mergeCell ref="B10:G10"/>
    <mergeCell ref="B15:G15"/>
    <mergeCell ref="B34:G34"/>
    <mergeCell ref="B4:G4"/>
    <mergeCell ref="B25:J25"/>
    <mergeCell ref="B20:G20"/>
    <mergeCell ref="B21:G21"/>
    <mergeCell ref="B37:G37"/>
    <mergeCell ref="H21:J21"/>
  </mergeCells>
  <dataValidations count="3">
    <dataValidation type="list" allowBlank="1" showInputMessage="1" sqref="K17">
      <formula1>procent</formula1>
    </dataValidation>
    <dataValidation type="list" allowBlank="1" showInputMessage="1" showErrorMessage="1" sqref="A6:A15">
      <formula1>"TAK, NIE"</formula1>
    </dataValidation>
    <dataValidation type="textLength" operator="lessThanOrEqual" allowBlank="1" showInputMessage="1" showErrorMessage="1" prompt="Max. 600 znaków!" error="Max. 600 znaków!" sqref="B6:G15">
      <formula1>600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&amp;L&amp;T          &amp;D&amp;CStrona &amp;P z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a.golebowski</dc:creator>
  <cp:keywords/>
  <dc:description/>
  <cp:lastModifiedBy>a.golebowski</cp:lastModifiedBy>
  <cp:lastPrinted>2015-08-10T13:34:03Z</cp:lastPrinted>
  <dcterms:created xsi:type="dcterms:W3CDTF">2015-06-26T07:06:36Z</dcterms:created>
  <dcterms:modified xsi:type="dcterms:W3CDTF">2015-08-10T13:38:44Z</dcterms:modified>
  <cp:category/>
  <cp:version/>
  <cp:contentType/>
  <cp:contentStatus/>
</cp:coreProperties>
</file>